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3\EXECUCIÓ 2023\"/>
    </mc:Choice>
  </mc:AlternateContent>
  <xr:revisionPtr revIDLastSave="0" documentId="8_{5183CB6B-A7E4-442E-8913-4BB731B58D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6" i="1"/>
  <c r="E18" i="1"/>
  <c r="E16" i="1"/>
  <c r="G18" i="1"/>
  <c r="E19" i="1"/>
  <c r="F23" i="1" l="1"/>
  <c r="D40" i="1" l="1"/>
  <c r="E40" i="1" s="1"/>
  <c r="F31" i="1"/>
  <c r="E20" i="1"/>
  <c r="E30" i="1"/>
  <c r="E31" i="1"/>
  <c r="D31" i="1"/>
  <c r="C31" i="1"/>
  <c r="C36" i="1"/>
  <c r="D36" i="1"/>
  <c r="E36" i="1" s="1"/>
  <c r="E34" i="1"/>
  <c r="F36" i="1"/>
  <c r="C24" i="1"/>
  <c r="C21" i="1"/>
  <c r="E8" i="1"/>
  <c r="E39" i="1"/>
  <c r="G36" i="1"/>
  <c r="E6" i="1" l="1"/>
  <c r="E7" i="1" l="1"/>
  <c r="E9" i="1" l="1"/>
  <c r="D5" i="1"/>
  <c r="C18" i="1"/>
  <c r="E22" i="1" l="1"/>
  <c r="G31" i="1" l="1"/>
  <c r="E24" i="1"/>
  <c r="E23" i="1"/>
  <c r="E21" i="1"/>
  <c r="G16" i="1"/>
  <c r="D18" i="1"/>
  <c r="E17" i="1"/>
  <c r="E10" i="1"/>
  <c r="H5" i="1"/>
  <c r="G5" i="1"/>
  <c r="F5" i="1"/>
  <c r="C5" i="1"/>
  <c r="D16" i="1" l="1"/>
  <c r="E5" i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<sst xmlns="http://schemas.openxmlformats.org/spreadsheetml/2006/main" count="53" uniqueCount="48">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</sst>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#,##0.00;@"/>
  </numFmts>
  <fonts count="16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15" fillId="0" borderId="0" xfId="1" applyFont="1"/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H7" sqref="H7"/>
    </sheetView>
  </sheetViews>
  <sheetFormatPr defaultRowHeight="15" x14ac:dyDescent="0.25"/>
  <cols>
    <col min="1" max="1" width="48.7109375" customWidth="1"/>
    <col min="2" max="2" width="15.7109375" bestFit="1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6" t="s">
        <v>6</v>
      </c>
      <c r="B5" s="27"/>
      <c r="C5" s="7">
        <f>SUM(C6:C13)</f>
        <v>15547596.67</v>
      </c>
      <c r="D5" s="7">
        <f>SUM(D6:D13)</f>
        <v>2075507.9300000002</v>
      </c>
      <c r="E5" s="7">
        <f>+SUM(C5:D5)</f>
        <v>17623104.600000001</v>
      </c>
      <c r="F5" s="7">
        <f>SUM(F6:F13)</f>
        <v>15081927.17</v>
      </c>
      <c r="G5" s="7">
        <f>SUM(G6:G13)</f>
        <v>12468107.359999999</v>
      </c>
      <c r="H5" s="7">
        <f>SUM(H6:H13)</f>
        <v>8651881.6100000013</v>
      </c>
    </row>
    <row r="6" spans="1:8" s="10" customFormat="1" thickBot="1" x14ac:dyDescent="0.25">
      <c r="A6" s="28" t="s">
        <v>7</v>
      </c>
      <c r="B6" s="29"/>
      <c r="C6" s="8">
        <v>4604467.82</v>
      </c>
      <c r="D6" s="14">
        <v>-8789.8700000000008</v>
      </c>
      <c r="E6" s="8">
        <f>+SUM(C6:D6)</f>
        <v>4595677.95</v>
      </c>
      <c r="F6" s="8">
        <v>3534677.29</v>
      </c>
      <c r="G6" s="8">
        <v>3534677.29</v>
      </c>
      <c r="H6" s="8">
        <v>3534677.29</v>
      </c>
    </row>
    <row r="7" spans="1:8" s="10" customFormat="1" thickBot="1" x14ac:dyDescent="0.25">
      <c r="A7" s="28" t="s">
        <v>8</v>
      </c>
      <c r="B7" s="29"/>
      <c r="C7" s="8">
        <v>5980651.9900000002</v>
      </c>
      <c r="D7" s="14">
        <v>-1375805.94</v>
      </c>
      <c r="E7" s="8">
        <f>+SUM(C7:D7)</f>
        <v>4604846.0500000007</v>
      </c>
      <c r="F7" s="8">
        <v>3655449.99</v>
      </c>
      <c r="G7" s="8">
        <v>3267569.29</v>
      </c>
      <c r="H7" s="8">
        <v>2482053.7400000002</v>
      </c>
    </row>
    <row r="8" spans="1:8" s="10" customFormat="1" thickBot="1" x14ac:dyDescent="0.25">
      <c r="A8" s="28" t="s">
        <v>9</v>
      </c>
      <c r="B8" s="29"/>
      <c r="C8" s="8"/>
      <c r="D8" s="8">
        <v>10000</v>
      </c>
      <c r="E8" s="8">
        <f>+SUM(C8:D8)</f>
        <v>10000</v>
      </c>
      <c r="F8" s="8">
        <v>2853</v>
      </c>
      <c r="G8" s="8">
        <v>2853</v>
      </c>
      <c r="H8" s="8">
        <v>2853</v>
      </c>
    </row>
    <row r="9" spans="1:8" s="10" customFormat="1" thickBot="1" x14ac:dyDescent="0.25">
      <c r="A9" s="28" t="s">
        <v>10</v>
      </c>
      <c r="B9" s="29"/>
      <c r="C9" s="8">
        <v>4795087.96</v>
      </c>
      <c r="D9" s="14">
        <v>3200103.74</v>
      </c>
      <c r="E9" s="8">
        <f>+SUM(C9:D9)</f>
        <v>7995191.7000000002</v>
      </c>
      <c r="F9" s="8">
        <v>7744447.9400000004</v>
      </c>
      <c r="G9" s="8">
        <v>5518508.8300000001</v>
      </c>
      <c r="H9" s="8">
        <v>2532793.61</v>
      </c>
    </row>
    <row r="10" spans="1:8" s="10" customFormat="1" thickBot="1" x14ac:dyDescent="0.25">
      <c r="A10" s="28" t="s">
        <v>11</v>
      </c>
      <c r="B10" s="29"/>
      <c r="C10" s="8">
        <v>167388.9</v>
      </c>
      <c r="D10" s="8">
        <v>250000</v>
      </c>
      <c r="E10" s="8">
        <f t="shared" ref="E10" si="0">+SUM(C10:D10)</f>
        <v>417388.9</v>
      </c>
      <c r="F10" s="8">
        <v>144498.95000000001</v>
      </c>
      <c r="G10" s="8">
        <v>144498.95000000001</v>
      </c>
      <c r="H10" s="8">
        <v>99503.97</v>
      </c>
    </row>
    <row r="11" spans="1:8" s="10" customFormat="1" thickBot="1" x14ac:dyDescent="0.25">
      <c r="A11" s="28" t="s">
        <v>12</v>
      </c>
      <c r="B11" s="29"/>
      <c r="C11" s="8"/>
      <c r="D11" s="8"/>
      <c r="E11" s="8"/>
      <c r="F11" s="8"/>
      <c r="G11" s="8"/>
      <c r="H11" s="8"/>
    </row>
    <row r="12" spans="1:8" s="10" customFormat="1" thickBot="1" x14ac:dyDescent="0.25">
      <c r="A12" s="28" t="s">
        <v>13</v>
      </c>
      <c r="B12" s="29"/>
      <c r="C12" s="8"/>
      <c r="D12" s="8"/>
      <c r="E12" s="8"/>
      <c r="F12" s="8"/>
      <c r="G12" s="8"/>
      <c r="H12" s="8"/>
    </row>
    <row r="13" spans="1:8" s="10" customFormat="1" thickBot="1" x14ac:dyDescent="0.25">
      <c r="A13" s="28" t="s">
        <v>14</v>
      </c>
      <c r="B13" s="29"/>
      <c r="C13" s="8"/>
      <c r="D13" s="8"/>
      <c r="E13" s="8"/>
      <c r="F13" s="8"/>
      <c r="G13" s="8"/>
      <c r="H13" s="8"/>
    </row>
    <row r="14" spans="1:8" ht="15.75" thickBot="1" x14ac:dyDescent="0.3">
      <c r="A14" s="11"/>
      <c r="C14" s="21"/>
      <c r="D14" s="21"/>
      <c r="E14" s="21"/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6" t="s">
        <v>17</v>
      </c>
      <c r="B16" s="27"/>
      <c r="C16" s="7">
        <f>+C17+C18+C31+C36+C30</f>
        <v>15547596.67</v>
      </c>
      <c r="D16" s="7">
        <f>+D17+D18+D31+D36+D30</f>
        <v>2075507.9300000002</v>
      </c>
      <c r="E16" s="7">
        <f>+E17+E18+E31+E36+E30</f>
        <v>17623104.600000001</v>
      </c>
      <c r="F16" s="7">
        <f>+F17+F18+F31+F36+F30</f>
        <v>13734236.030000001</v>
      </c>
      <c r="G16" s="7">
        <f>+G17+G18+G31+G36+G30</f>
        <v>11551923.730000002</v>
      </c>
    </row>
    <row r="17" spans="1:7" s="17" customFormat="1" ht="15.75" thickBot="1" x14ac:dyDescent="0.3">
      <c r="A17" s="24" t="s">
        <v>18</v>
      </c>
      <c r="B17" s="25"/>
      <c r="C17" s="16">
        <v>96600</v>
      </c>
      <c r="D17" s="16"/>
      <c r="E17" s="16">
        <f>+SUM(C17:D17)</f>
        <v>96600</v>
      </c>
      <c r="F17" s="18">
        <v>63143.23</v>
      </c>
      <c r="G17" s="16">
        <v>62058.23</v>
      </c>
    </row>
    <row r="18" spans="1:7" s="17" customFormat="1" ht="15.75" thickBot="1" x14ac:dyDescent="0.3">
      <c r="A18" s="24" t="s">
        <v>19</v>
      </c>
      <c r="B18" s="25"/>
      <c r="C18" s="16">
        <f>SUM(C19:C29)</f>
        <v>15281607.77</v>
      </c>
      <c r="D18" s="16">
        <f>SUM(D19:D29)</f>
        <v>-451854.52</v>
      </c>
      <c r="E18" s="16">
        <f>+SUM(C18:D18)</f>
        <v>14829753.25</v>
      </c>
      <c r="F18" s="16">
        <f>SUM(F19:F29)</f>
        <v>13268473.59</v>
      </c>
      <c r="G18" s="16">
        <f>SUM(G19:G29)</f>
        <v>11352194.130000001</v>
      </c>
    </row>
    <row r="19" spans="1:7" ht="15.75" thickBot="1" x14ac:dyDescent="0.3">
      <c r="A19" s="22" t="s">
        <v>20</v>
      </c>
      <c r="B19" s="23"/>
      <c r="C19" s="8"/>
      <c r="D19" s="8">
        <v>100000</v>
      </c>
      <c r="E19" s="14">
        <f>+SUM(C19:D19)</f>
        <v>100000</v>
      </c>
      <c r="F19" s="8">
        <v>100000</v>
      </c>
      <c r="G19" s="8">
        <v>100000</v>
      </c>
    </row>
    <row r="20" spans="1:7" ht="15" customHeight="1" thickBot="1" x14ac:dyDescent="0.3">
      <c r="A20" s="22" t="s">
        <v>21</v>
      </c>
      <c r="B20" s="23" t="s">
        <v>22</v>
      </c>
      <c r="C20" s="8">
        <v>12423759.18</v>
      </c>
      <c r="D20" s="14">
        <v>-551854.52</v>
      </c>
      <c r="E20" s="14">
        <f>+SUM(C20:D20)</f>
        <v>11871904.66</v>
      </c>
      <c r="F20" s="14">
        <v>10800862.5</v>
      </c>
      <c r="G20" s="14">
        <v>9729820.4100000001</v>
      </c>
    </row>
    <row r="21" spans="1:7" ht="15.75" thickBot="1" x14ac:dyDescent="0.3">
      <c r="A21" s="22" t="s">
        <v>23</v>
      </c>
      <c r="B21" s="23"/>
      <c r="C21" s="8">
        <f>1597848.59+160000</f>
        <v>1757848.59</v>
      </c>
      <c r="D21" s="8"/>
      <c r="E21" s="8">
        <f t="shared" ref="E21:E24" si="1">+SUM(C21:D21)</f>
        <v>1757848.59</v>
      </c>
      <c r="F21" s="8">
        <v>1612611.09</v>
      </c>
      <c r="G21" s="8">
        <v>1467373.72</v>
      </c>
    </row>
    <row r="22" spans="1:7" ht="15.75" thickBot="1" x14ac:dyDescent="0.3">
      <c r="A22" s="22" t="s">
        <v>45</v>
      </c>
      <c r="B22" s="23"/>
      <c r="C22" s="8">
        <v>0</v>
      </c>
      <c r="D22" s="8"/>
      <c r="E22" s="8">
        <f t="shared" si="1"/>
        <v>0</v>
      </c>
      <c r="F22" s="8"/>
      <c r="G22" s="8"/>
    </row>
    <row r="23" spans="1:7" ht="15.75" thickBot="1" x14ac:dyDescent="0.3">
      <c r="A23" s="22" t="s">
        <v>44</v>
      </c>
      <c r="B23" s="23"/>
      <c r="C23" s="8">
        <v>950000</v>
      </c>
      <c r="D23" s="8"/>
      <c r="E23" s="8">
        <f t="shared" si="1"/>
        <v>950000</v>
      </c>
      <c r="F23" s="8">
        <f>250000+350000+100000</f>
        <v>700000</v>
      </c>
      <c r="G23" s="8"/>
    </row>
    <row r="24" spans="1:7" ht="15.75" thickBot="1" x14ac:dyDescent="0.3">
      <c r="A24" s="22" t="s">
        <v>24</v>
      </c>
      <c r="B24" s="23" t="s">
        <v>25</v>
      </c>
      <c r="C24" s="8">
        <f>90000+60000</f>
        <v>150000</v>
      </c>
      <c r="D24" s="8"/>
      <c r="E24" s="8">
        <f t="shared" si="1"/>
        <v>150000</v>
      </c>
      <c r="F24" s="14">
        <v>55000</v>
      </c>
      <c r="G24" s="14">
        <v>55000</v>
      </c>
    </row>
    <row r="25" spans="1:7" ht="15.75" thickBot="1" x14ac:dyDescent="0.3">
      <c r="A25" s="22" t="s">
        <v>26</v>
      </c>
      <c r="B25" s="23"/>
      <c r="C25" s="8"/>
      <c r="D25" s="8"/>
      <c r="E25" s="8"/>
      <c r="F25" s="8"/>
      <c r="G25" s="8"/>
    </row>
    <row r="26" spans="1:7" ht="15.75" thickBot="1" x14ac:dyDescent="0.3">
      <c r="A26" s="22" t="s">
        <v>27</v>
      </c>
      <c r="B26" s="23"/>
      <c r="C26" s="8"/>
      <c r="D26" s="8"/>
      <c r="E26" s="8"/>
      <c r="F26" s="8"/>
      <c r="G26" s="8"/>
    </row>
    <row r="27" spans="1:7" ht="15.75" thickBot="1" x14ac:dyDescent="0.3">
      <c r="A27" s="22" t="s">
        <v>28</v>
      </c>
      <c r="B27" s="23"/>
      <c r="C27" s="8"/>
      <c r="D27" s="8"/>
      <c r="E27" s="8"/>
      <c r="F27" s="8"/>
      <c r="G27" s="8"/>
    </row>
    <row r="28" spans="1:7" ht="15.75" thickBot="1" x14ac:dyDescent="0.3">
      <c r="A28" s="22" t="s">
        <v>29</v>
      </c>
      <c r="B28" s="23"/>
      <c r="C28" s="8"/>
      <c r="D28" s="8"/>
      <c r="E28" s="8"/>
      <c r="F28" s="8"/>
      <c r="G28" s="8"/>
    </row>
    <row r="29" spans="1:7" ht="15.75" thickBot="1" x14ac:dyDescent="0.3">
      <c r="A29" s="22" t="s">
        <v>30</v>
      </c>
      <c r="B29" s="23"/>
      <c r="C29" s="8"/>
      <c r="D29" s="8"/>
      <c r="E29" s="8"/>
      <c r="F29" s="8"/>
      <c r="G29" s="8"/>
    </row>
    <row r="30" spans="1:7" s="17" customFormat="1" ht="15.75" thickBot="1" x14ac:dyDescent="0.3">
      <c r="A30" s="24" t="s">
        <v>31</v>
      </c>
      <c r="B30" s="25"/>
      <c r="C30" s="16">
        <v>2000</v>
      </c>
      <c r="D30" s="18"/>
      <c r="E30" s="18">
        <f>+SUM(C30:D30)</f>
        <v>2000</v>
      </c>
      <c r="F30" s="18">
        <v>109.32</v>
      </c>
      <c r="G30" s="18">
        <v>40.49</v>
      </c>
    </row>
    <row r="31" spans="1:7" s="17" customFormat="1" ht="15.75" thickBot="1" x14ac:dyDescent="0.3">
      <c r="A31" s="24" t="s">
        <v>32</v>
      </c>
      <c r="B31" s="25"/>
      <c r="C31" s="16">
        <f>SUM(C32:C35)</f>
        <v>0</v>
      </c>
      <c r="D31" s="16">
        <f>SUM(D32:D35)</f>
        <v>250000</v>
      </c>
      <c r="E31" s="16">
        <f>+SUM(C31:D31)</f>
        <v>250000</v>
      </c>
      <c r="F31" s="16">
        <f>SUM(F32:F35)</f>
        <v>250000</v>
      </c>
      <c r="G31" s="16">
        <f t="shared" ref="G31" si="2">SUM(G32:G35)</f>
        <v>0</v>
      </c>
    </row>
    <row r="32" spans="1:7" ht="15.75" thickBot="1" x14ac:dyDescent="0.3">
      <c r="A32" s="22" t="s">
        <v>33</v>
      </c>
      <c r="B32" s="23"/>
      <c r="C32" s="8"/>
      <c r="D32" s="8"/>
      <c r="E32" s="8"/>
      <c r="F32" s="8"/>
      <c r="G32" s="8"/>
    </row>
    <row r="33" spans="1:7" ht="15" customHeight="1" thickBot="1" x14ac:dyDescent="0.3">
      <c r="A33" s="22" t="s">
        <v>34</v>
      </c>
      <c r="B33" s="23" t="s">
        <v>22</v>
      </c>
      <c r="C33" s="8"/>
      <c r="D33" s="8"/>
      <c r="E33" s="8"/>
      <c r="F33" s="8"/>
      <c r="G33" s="8"/>
    </row>
    <row r="34" spans="1:7" ht="15.75" thickBot="1" x14ac:dyDescent="0.3">
      <c r="A34" s="22" t="s">
        <v>41</v>
      </c>
      <c r="B34" s="23" t="s">
        <v>25</v>
      </c>
      <c r="C34" s="8"/>
      <c r="D34" s="14">
        <v>250000</v>
      </c>
      <c r="E34" s="14">
        <f t="shared" ref="E34" si="3">+SUM(C34:D34)</f>
        <v>250000</v>
      </c>
      <c r="F34" s="14">
        <v>250000</v>
      </c>
      <c r="G34" s="13"/>
    </row>
    <row r="35" spans="1:7" ht="15.75" thickBot="1" x14ac:dyDescent="0.3">
      <c r="A35" s="22" t="s">
        <v>42</v>
      </c>
      <c r="B35" s="23"/>
      <c r="C35" s="8"/>
      <c r="D35" s="8"/>
      <c r="E35" s="8"/>
      <c r="F35" s="8"/>
      <c r="G35" s="8"/>
    </row>
    <row r="36" spans="1:7" s="17" customFormat="1" ht="15.75" thickBot="1" x14ac:dyDescent="0.3">
      <c r="A36" s="24" t="s">
        <v>35</v>
      </c>
      <c r="B36" s="25"/>
      <c r="C36" s="16">
        <f>SUM(C37:C40)</f>
        <v>167388.9</v>
      </c>
      <c r="D36" s="16">
        <f>SUM(D37:D40)</f>
        <v>2277362.4500000002</v>
      </c>
      <c r="E36" s="16">
        <f>+SUM(C36:D36)</f>
        <v>2444751.35</v>
      </c>
      <c r="F36" s="16">
        <f>SUM(F37:F40)</f>
        <v>152509.89000000001</v>
      </c>
      <c r="G36" s="16">
        <f>SUM(G37:G40)</f>
        <v>137630.88</v>
      </c>
    </row>
    <row r="37" spans="1:7" ht="15.75" thickBot="1" x14ac:dyDescent="0.3">
      <c r="A37" s="22" t="s">
        <v>36</v>
      </c>
      <c r="B37" s="23"/>
      <c r="C37" s="8"/>
      <c r="D37" s="14"/>
      <c r="E37" s="12"/>
      <c r="F37" s="8"/>
      <c r="G37" s="14"/>
    </row>
    <row r="38" spans="1:7" ht="15.75" thickBot="1" x14ac:dyDescent="0.3">
      <c r="A38" s="22" t="s">
        <v>37</v>
      </c>
      <c r="B38" s="23"/>
      <c r="C38" s="8"/>
      <c r="D38" s="8"/>
      <c r="E38" s="12"/>
      <c r="F38" s="8"/>
      <c r="G38" s="14"/>
    </row>
    <row r="39" spans="1:7" ht="15.75" thickBot="1" x14ac:dyDescent="0.3">
      <c r="A39" s="22" t="s">
        <v>38</v>
      </c>
      <c r="B39" s="23"/>
      <c r="C39" s="8">
        <v>167388.9</v>
      </c>
      <c r="D39" s="8"/>
      <c r="E39" s="12">
        <f t="shared" ref="E39:E40" si="4">+SUM(C39:D39)</f>
        <v>167388.9</v>
      </c>
      <c r="F39" s="8">
        <v>152509.89000000001</v>
      </c>
      <c r="G39" s="8">
        <v>137630.88</v>
      </c>
    </row>
    <row r="40" spans="1:7" ht="15.75" thickBot="1" x14ac:dyDescent="0.3">
      <c r="A40" s="22" t="s">
        <v>39</v>
      </c>
      <c r="B40" s="23"/>
      <c r="C40" s="8"/>
      <c r="D40" s="14">
        <f>1725507.93+551854.52</f>
        <v>2277362.4500000002</v>
      </c>
      <c r="E40" s="12">
        <f t="shared" si="4"/>
        <v>2277362.4500000002</v>
      </c>
      <c r="F40" s="13"/>
      <c r="G40" s="13"/>
    </row>
  </sheetData>
  <mergeCells count="34"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  <mergeCell ref="A21:B21"/>
    <mergeCell ref="A23:B23"/>
    <mergeCell ref="A24:B24"/>
    <mergeCell ref="A25:B25"/>
    <mergeCell ref="A26:B26"/>
    <mergeCell ref="A22:B22"/>
    <mergeCell ref="A27:B27"/>
    <mergeCell ref="A28:B28"/>
    <mergeCell ref="A29:B29"/>
    <mergeCell ref="A30:B30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2023-12-19T08:04:37Z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