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AquestLlibreDeTreball" defaultThemeVersion="124226"/>
  <mc:AlternateContent xmlns:mc="http://schemas.openxmlformats.org/markup-compatibility/2006">
    <mc:Choice Requires="x15">
      <x15ac:absPath xmlns:x15ac="http://schemas.microsoft.com/office/spreadsheetml/2010/11/ac" url="https://llullcat-my.sharepoint.com/personal/irlmpc01_llull_cat/Documents/0.3_Transparència/2021_desembre/"/>
    </mc:Choice>
  </mc:AlternateContent>
  <xr:revisionPtr revIDLastSave="8" documentId="8_{9043E515-E2C1-486F-B757-423A6670408D}" xr6:coauthVersionLast="47" xr6:coauthVersionMax="47" xr10:uidLastSave="{770EAA92-B523-4095-9AE5-39DF59936502}"/>
  <bookViews>
    <workbookView xWindow="2120" yWindow="2120" windowWidth="14400" windowHeight="7360" tabRatio="849" activeTab="2" xr2:uid="{00000000-000D-0000-FFFF-FFFF00000000}"/>
  </bookViews>
  <sheets>
    <sheet name="Agenda Pública amb grups d'inte" sheetId="8" r:id="rId1"/>
    <sheet name="Obsequis" sheetId="10" r:id="rId2"/>
    <sheet name="Viatges a l'estranger" sheetId="18" r:id="rId3"/>
    <sheet name="Altres viatges " sheetId="17" r:id="rId4"/>
  </sheets>
  <definedNames>
    <definedName name="_xlnm.Print_Area" localSheetId="0">'Agenda Pública amb grups d''inte'!$B$1:$I$10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 i="18" l="1"/>
  <c r="K13" i="17"/>
  <c r="J13" i="17"/>
  <c r="M13" i="17" s="1"/>
  <c r="K12" i="17"/>
  <c r="M12" i="17" s="1"/>
  <c r="M11" i="17"/>
  <c r="M10" i="17"/>
  <c r="K10" i="17"/>
  <c r="M9" i="17"/>
  <c r="K8" i="17"/>
  <c r="M8" i="17" s="1"/>
  <c r="M15" i="18" l="1"/>
  <c r="M20" i="18"/>
  <c r="K19" i="18"/>
  <c r="M19" i="18" s="1"/>
  <c r="K18" i="18"/>
  <c r="K17" i="18"/>
  <c r="M17" i="18"/>
  <c r="K16" i="18"/>
  <c r="M16" i="18"/>
  <c r="L18" i="18"/>
  <c r="J12" i="18"/>
  <c r="K12" i="18"/>
  <c r="M9" i="18"/>
  <c r="M10" i="18"/>
  <c r="M8" i="18"/>
  <c r="K11" i="18"/>
  <c r="M11" i="18"/>
  <c r="K13" i="18"/>
  <c r="M13" i="18"/>
  <c r="K14" i="18"/>
  <c r="M14" i="18"/>
  <c r="L12" i="18"/>
  <c r="M18" i="18" l="1"/>
  <c r="M12" i="18"/>
</calcChain>
</file>

<file path=xl/sharedStrings.xml><?xml version="1.0" encoding="utf-8"?>
<sst xmlns="http://schemas.openxmlformats.org/spreadsheetml/2006/main" count="1772" uniqueCount="485">
  <si>
    <t>Agenda Pública Alts Càrrecs</t>
  </si>
  <si>
    <r>
      <rPr>
        <b/>
        <sz val="20"/>
        <color indexed="60"/>
        <rFont val="Arial"/>
        <family val="2"/>
      </rPr>
      <t>transparència.gencat</t>
    </r>
    <r>
      <rPr>
        <sz val="20"/>
        <color indexed="60"/>
        <rFont val="Arial"/>
        <family val="2"/>
      </rPr>
      <t>.cat</t>
    </r>
  </si>
  <si>
    <t>Publicitat activa dels alts càrrecs: Agenda pública amb grups d'interès</t>
  </si>
  <si>
    <t>Institut Ramon Llull</t>
  </si>
  <si>
    <t>Data</t>
  </si>
  <si>
    <t>Grup d'interès</t>
  </si>
  <si>
    <t>Inscripció al RGI</t>
  </si>
  <si>
    <t>Número de RGI</t>
  </si>
  <si>
    <t>Activitat</t>
  </si>
  <si>
    <t>Tema</t>
  </si>
  <si>
    <t>Alt càrrec</t>
  </si>
  <si>
    <t>Càrrec</t>
  </si>
  <si>
    <t>Oche Califa, president de la 44 Feria Internacional del Libro de Buenos Aires, Ajuntament Barcelona</t>
  </si>
  <si>
    <t>No inscrit al RGI</t>
  </si>
  <si>
    <t>Signatura Conveni a Barcelona</t>
  </si>
  <si>
    <t>Buenos Aires</t>
  </si>
  <si>
    <t>Iolanda Batallé i Prats</t>
  </si>
  <si>
    <t>Directora</t>
  </si>
  <si>
    <t>Sr.Bartomeu, president del FCB</t>
  </si>
  <si>
    <t>Sí, grup d'interès inscrit</t>
  </si>
  <si>
    <t>Conveni col·laboració entre FCB i IRL</t>
  </si>
  <si>
    <t>Estudi RCR</t>
  </si>
  <si>
    <t>Visita-reunió a Olot</t>
  </si>
  <si>
    <t xml:space="preserve">Visita a l'estudi  </t>
  </si>
  <si>
    <t>Centre d'Études Catalanes</t>
  </si>
  <si>
    <t>Reunió a París</t>
  </si>
  <si>
    <t>Monique Güell, directora</t>
  </si>
  <si>
    <t>Fundació Joan Miró</t>
  </si>
  <si>
    <t>Reunió a Barcelona</t>
  </si>
  <si>
    <t>Reunió amb Marko Daniel, director</t>
  </si>
  <si>
    <t>Centre Pompidou de Paris</t>
  </si>
  <si>
    <t>Reunió amb Valentina Moimas, comissària</t>
  </si>
  <si>
    <t>Museu Picasso Barcelona</t>
  </si>
  <si>
    <t xml:space="preserve">Reunió amb Emmanuel Guigon, director </t>
  </si>
  <si>
    <t>Patronat Casa Amèrica</t>
  </si>
  <si>
    <t>Casa Amèrica inscrit al RGI</t>
  </si>
  <si>
    <t>Patronat</t>
  </si>
  <si>
    <t>Reunió amb Josep Vives, portaveu del FCB</t>
  </si>
  <si>
    <t>FCB grup d'interès inscrit al RGI</t>
  </si>
  <si>
    <t>Reunió</t>
  </si>
  <si>
    <t>Farragut Foundation</t>
  </si>
  <si>
    <t xml:space="preserve">Reunió Núria Cabutí, presidenta de Penguin Random House Grupo Editorial	</t>
  </si>
  <si>
    <t>Michael Mason, Director, Smithsonian Folklife Festival</t>
  </si>
  <si>
    <t>Aaron Mattocks, Principal Director, Joyce Theatre</t>
  </si>
  <si>
    <t>Visita Joyce Theatre, NY</t>
  </si>
  <si>
    <t>Marc Migó, pianista i compositor Juilliard School</t>
  </si>
  <si>
    <t>Visita Juilliart School, NY</t>
  </si>
  <si>
    <t>Elena Villaespesa, Assistant Professor at Pratt Institute</t>
  </si>
  <si>
    <t>Reunió NY</t>
  </si>
  <si>
    <t>Edwin Frank, editorial director, NYRB Classics series</t>
  </si>
  <si>
    <t>Visita exposició Miró MoMA, NY</t>
  </si>
  <si>
    <t>Anne Umland, Curator MoMA; Jessica Smith, Development MoMA</t>
  </si>
  <si>
    <t>Catalan Institute of America</t>
  </si>
  <si>
    <t>Alberto Medina, Graciela Montaldo, chairs, Columbia University</t>
  </si>
  <si>
    <t>Visita Columbia University, NY</t>
  </si>
  <si>
    <t>Mark Schlemmer, Registrar for Collections, New York Historical Society</t>
  </si>
  <si>
    <t>Visita New York Historical Society, NY</t>
  </si>
  <si>
    <t>Fernando Degiovanni, Chair, Graduate Centre</t>
  </si>
  <si>
    <t>Visita Graduate Centre, NY</t>
  </si>
  <si>
    <t>Isona Passola, presidenta de l'Acadèmia del Cinema Català</t>
  </si>
  <si>
    <t xml:space="preserve">Signatura conveni cicle Gaudí de Cinema </t>
  </si>
  <si>
    <t>L’Institut Ramon Llull i l’Acadèmia del Cinema Català signen un conveni de col·laboració que té com a objectiu potenciar la projecció i difusió exterior de la cinematografia catalana. Aquesta tardor, el Cicle Gaudí desembarca a l’Alguer.</t>
  </si>
  <si>
    <t xml:space="preserve">Institut Confuci </t>
  </si>
  <si>
    <t>Reunió amb Javier Orduña, director de la Fundació Confuci y prof. Chang</t>
  </si>
  <si>
    <t>Jordi Montaña, president del FAD</t>
  </si>
  <si>
    <t>Marta Pessarrodona, escriptora</t>
  </si>
  <si>
    <t>Fòrum Edita</t>
  </si>
  <si>
    <t>Taula rodona i contactes amb sector del llibre i món editorial</t>
  </si>
  <si>
    <t xml:space="preserve">Organitzat pel Gremi d'Editors i la UPF, forum edita és una trobada de debat sobre els grans reptes, oportunitats i problemes del món del llibre i l’edició actual. </t>
  </si>
  <si>
    <t>Ester Vera, directora diari ARA</t>
  </si>
  <si>
    <t>Joan Safont, director El Nacional</t>
  </si>
  <si>
    <t>Entrevista</t>
  </si>
  <si>
    <t>Entrevista Jornades professors català</t>
  </si>
  <si>
    <t>Mary Ann Newman, Farragut Foundation</t>
  </si>
  <si>
    <t>Montse Barderí, escriptora i guardonada Premi Aurora Bertrana</t>
  </si>
  <si>
    <t>Patricia de Villamore, àrea de relacions públiques FCB</t>
  </si>
  <si>
    <t>Revisió conveni col·laboració</t>
  </si>
  <si>
    <t>Ko Tazawa, guardonat Premi Internacional Ramon Llull 2019</t>
  </si>
  <si>
    <t xml:space="preserve">Presentació </t>
  </si>
  <si>
    <t>Presentació sèrie llibres japonesos amb Joaquim Pijoan</t>
  </si>
  <si>
    <t>Enrico Ianniello, actor, director de teatre, escriptor i traductor a Itàlia</t>
  </si>
  <si>
    <t>Reunió Primer contacte</t>
  </si>
  <si>
    <t>Maria Bohigas, directora Grup Editor</t>
  </si>
  <si>
    <t>Valoració Feria Buenos Aires</t>
  </si>
  <si>
    <t>Carlos Mayor (traductor i president de l'APTIC) i Marta Morros, Federació Internacional de Traductors</t>
  </si>
  <si>
    <t>reunió</t>
  </si>
  <si>
    <t>Michael Mason, director Smithsonian Folklife Festival</t>
  </si>
  <si>
    <t>Reunió per parlar nous projectes</t>
  </si>
  <si>
    <t>Jordi Lara, escriptor</t>
  </si>
  <si>
    <t>Natasa Sardzoska, poeta i traductora</t>
  </si>
  <si>
    <t>Reunió residència traducció</t>
  </si>
  <si>
    <t>Dr. Lluís Bonet, director màster Gestió cultural UB i Tino Carreño</t>
  </si>
  <si>
    <t xml:space="preserve">Reunió per parlar de cooperacions </t>
  </si>
  <si>
    <t>Ronald Grätz, director de l'Iinstitut für Auslandsbeziehungen (IfA)</t>
  </si>
  <si>
    <t>Reunió a Frankfurt</t>
  </si>
  <si>
    <t xml:space="preserve">Per parlar col·laboracions </t>
  </si>
  <si>
    <t>Jacks Thomas, directora de la London Book Fair</t>
  </si>
  <si>
    <t>Per parlar Spotlight 2021</t>
  </si>
  <si>
    <t xml:space="preserve"> Mèxic Marisol Schulz, directora FIL de Guadalajara</t>
  </si>
  <si>
    <t>Per parlar Fira Guadalajara, Mèxic</t>
  </si>
  <si>
    <t>Alba Delgado i Anna Guaita, professores de català a Berlin</t>
  </si>
  <si>
    <t>Reunió a Berlín</t>
  </si>
  <si>
    <t>Per parlar de temes dels lectorats</t>
  </si>
  <si>
    <t>Uli Reich, responsable acadèmic a la FU</t>
  </si>
  <si>
    <t>Tema lectorats</t>
  </si>
  <si>
    <t>Marina Rodríguez i Laia Àlvarez, actrius catalanes residents a Berlín</t>
  </si>
  <si>
    <t>Reunió a Berlin</t>
  </si>
  <si>
    <t>Moritz von Dühlen, director Kulturprojekte Berlin</t>
  </si>
  <si>
    <t>Tim Sandberg, director de la PODEWILL</t>
  </si>
  <si>
    <t>Karsten Sinner, responsable acadèmic de la Universitat de Leipzig</t>
  </si>
  <si>
    <t>Klaus Dörr, director de la Volksbühne</t>
  </si>
  <si>
    <t>Daniel Ott, co-director artístic Münchner Biennale</t>
  </si>
  <si>
    <t>Katharina Wieland, responsable acadèmica de la Universitat Humboldt</t>
  </si>
  <si>
    <t>Jordana Mendelson, directora NYU</t>
  </si>
  <si>
    <t>Reunió a NY</t>
  </si>
  <si>
    <t>Col·laboració amb la NYU</t>
  </si>
  <si>
    <t>Andy Tapper, editor Vanity Fair</t>
  </si>
  <si>
    <t>Jeffrey Lependorf, director residencia ART OMI i Carol Frederick, vice-directora</t>
  </si>
  <si>
    <t>Reunió a Hudson</t>
  </si>
  <si>
    <t>Berry Farm Chatham, Milay Colony artists residency</t>
  </si>
  <si>
    <t>Kim Sajet, director artístic de l'Smithsonian Festival</t>
  </si>
  <si>
    <t>Reunió a Washington DC</t>
  </si>
  <si>
    <t>Cristina Sanz de la Georgetown University</t>
  </si>
  <si>
    <t>Montse Puig i Mar Tarrés + Roser Caminals-Heath, escriptores residents a Washington</t>
  </si>
  <si>
    <t>Dr. Lluís Bonet, director màster Gestió cultural UB, Tino Carreño</t>
  </si>
  <si>
    <t>Michael Mason, director del Smithsonian Folklife Festival als EUA</t>
  </si>
  <si>
    <t>Diana Coromines amb Tessa Calders</t>
  </si>
  <si>
    <t>Petició impuls traducció Calders a l'anglès</t>
  </si>
  <si>
    <t>Lali Barenys, actriu</t>
  </si>
  <si>
    <t>Salutació</t>
  </si>
  <si>
    <t>Sílvia Fornells, Penguin-Random House</t>
  </si>
  <si>
    <t>David Caño, poeta</t>
  </si>
  <si>
    <t>Víctor Braojos, músic</t>
  </si>
  <si>
    <t xml:space="preserve">Reunió </t>
  </si>
  <si>
    <t>Projecte Beethoven - reunió amb Maria Lladó</t>
  </si>
  <si>
    <t>Joan Abellà, gerent de Casa Vicens</t>
  </si>
  <si>
    <t>No inscrita al RGI</t>
  </si>
  <si>
    <t>Núria Cabutí, CEO de Penguin Random House Grup Editorial</t>
  </si>
  <si>
    <t>Núria Llorach, directora de Culturae</t>
  </si>
  <si>
    <t>Reunió per presentar-se. Primer contacte</t>
  </si>
  <si>
    <t>Clara Fons, directora de DIALOGAL</t>
  </si>
  <si>
    <t>Esther Vivas, Pangea</t>
  </si>
  <si>
    <t>Reunió per explicar-li tasques del Llull</t>
  </si>
  <si>
    <t>Carlota Gurt, traductora</t>
  </si>
  <si>
    <t>Eva Piquer, periodista</t>
  </si>
  <si>
    <t>Entrevista per parlar de les tasques del Llull</t>
  </si>
  <si>
    <t>Oriol Aguilà - director del Festival Castell de Peralada</t>
  </si>
  <si>
    <t>Nancy De Benedetto (Presidente Associazione Italiana di Studi Catalani Dipartimento Lettere Lingue Arti.Italianistica e Culture Comparate (LELIA) Università degli Studi di Bari "Aldo Moro")</t>
  </si>
  <si>
    <t>Maria Climent, escriptora</t>
  </si>
  <si>
    <t>Gabriel Rodas, periodista diari de Mallorca</t>
  </si>
  <si>
    <t>Entrevista Llull</t>
  </si>
  <si>
    <t>Entrevista per explicar tasques Llull</t>
  </si>
  <si>
    <t>Biel Huguet, escriptor i expolitic</t>
  </si>
  <si>
    <t>Associació AMADIP (escriptors i editors Balears)</t>
  </si>
  <si>
    <t>Carles Domènech, periodista</t>
  </si>
  <si>
    <t>Jesse Ball, editora i escriptora</t>
  </si>
  <si>
    <t>Trobada</t>
  </si>
  <si>
    <t>Jaïr Domínguez, periodista</t>
  </si>
  <si>
    <t>Max Besora, escriptor</t>
  </si>
  <si>
    <t>Roger Carandell, gerent Adolesecents.cat</t>
  </si>
  <si>
    <t>Reunió presentació Adolescents.cat</t>
  </si>
  <si>
    <t>Germà Capdevila, director revista Esguard i RAB Ràdio Amèrica</t>
  </si>
  <si>
    <t>Reunió presentació projecte RAB Ràdio Amèrica</t>
  </si>
  <si>
    <t>Francesc Buxeda, director de comunicació i Robert Tomàs, director d'Ed. Morera</t>
  </si>
  <si>
    <t>Ko Tazawa, traductor i guardonat Premi Internacional Ramon Llull 2019</t>
  </si>
  <si>
    <t>Reunió per recollir diploma i guardó del Premi</t>
  </si>
  <si>
    <t>Antoni Vicens Vicens</t>
  </si>
  <si>
    <t>Jaume Ripoll, director de Filmin</t>
  </si>
  <si>
    <t>Reunió virtual</t>
  </si>
  <si>
    <t>Martín López-Vega, Irene Larraza i Rosario Álvarez -director/es del Instituto Cervantes, Etxepare i CGA</t>
  </si>
  <si>
    <t>ENLIT NETWORK</t>
  </si>
  <si>
    <t>Reunió projectes literaris al món</t>
  </si>
  <si>
    <t>Patronat Fundació Mediterrània. Organisme públic depenent de la Generalitat</t>
  </si>
  <si>
    <t>Consell Centre d'Estudis Catalans a Paris</t>
  </si>
  <si>
    <t>Temporada artística LICEU</t>
  </si>
  <si>
    <t>Assistència presentació temporada</t>
  </si>
  <si>
    <t>Assistència virtual a la presentació de la temporada artística</t>
  </si>
  <si>
    <t>ILC - Junta de Govern. Organisme públic depenent de la Generalitat</t>
  </si>
  <si>
    <t>Assistència virtual</t>
  </si>
  <si>
    <t xml:space="preserve">Patronat Fundació Ramon Llull a Andorra. Organisme públic </t>
  </si>
  <si>
    <t>Assistència virtual a la reunió del Patronat</t>
  </si>
  <si>
    <t>Deleg. Presidència per a la Cultura Govern IB, Ajuntament Palma i IEB</t>
  </si>
  <si>
    <t>Assistència virtual - tema Faber</t>
  </si>
  <si>
    <t>Conseller d'Educació, Universitats i Recerca de les Illes Balears, Sr. Martí March</t>
  </si>
  <si>
    <t>Virtual - tema professorat i Jornades Internacionals prof. Català</t>
  </si>
  <si>
    <t>Josep Vives, portaveu del FCB</t>
  </si>
  <si>
    <t>Si, grup d'interès inscrit</t>
  </si>
  <si>
    <t>Javier Aparicio, professor a la UPF</t>
  </si>
  <si>
    <t>Reunió-dinar</t>
  </si>
  <si>
    <t>20-23/7/2020</t>
  </si>
  <si>
    <t>Jornades Internacionals de professors de català, inauguració i presentacions</t>
  </si>
  <si>
    <t>Jurat Premis Pompeu Fabra</t>
  </si>
  <si>
    <t>Reunió jurat premis</t>
  </si>
  <si>
    <t>Doble col·loqui Barcelona-Paris i Seminaire Gare de France (Sr. Antoni Martí - UB)</t>
  </si>
  <si>
    <t>Doble col·loqui Barcelona-Paris i Seminaire Gare de France</t>
  </si>
  <si>
    <t>Consell General de l’Institut Català de les Empreses Culturals</t>
  </si>
  <si>
    <t xml:space="preserve">Reunió de Consell - virtual </t>
  </si>
  <si>
    <t>Signatura conveni Faberllull a Andorra amb  consellera de Cultura del Govern de la Generalitat de Catalunya, M.Àngela Vilallonga, i la ministra de Cultura i Esports del Govern d'Andorra, Sílvia Riva</t>
  </si>
  <si>
    <t>Presencial</t>
  </si>
  <si>
    <t>Signatura conveni Faberllull</t>
  </si>
  <si>
    <t>Consell de Direcció de l'Institut Ramon Llull</t>
  </si>
  <si>
    <t>Virtual</t>
  </si>
  <si>
    <t>Consell de Direcció</t>
  </si>
  <si>
    <t xml:space="preserve">Roda de premsa ARTS ELECTRÒNICA </t>
  </si>
  <si>
    <t xml:space="preserve">Parlament a la roda de premsa </t>
  </si>
  <si>
    <t>Javier Aparicio, professor UPF i director de Fòrum Edita</t>
  </si>
  <si>
    <t>Presa de posessió de l'Hble. Consellera de Cultura Àngels Ponsa</t>
  </si>
  <si>
    <t>Assistència presencial</t>
  </si>
  <si>
    <t>Assistència</t>
  </si>
  <si>
    <t>Exposició: ARS ELECTRONICA GARDEN BARCELONA SHOW</t>
  </si>
  <si>
    <t>Assistència a visita guiada</t>
  </si>
  <si>
    <t>Visita guiada a l'exposició amb autoritats</t>
  </si>
  <si>
    <t>Acte inaugural 38a edició de La Setmana del Llibre en Català</t>
  </si>
  <si>
    <t>Assistència presencial a l'acte inaugural</t>
  </si>
  <si>
    <t xml:space="preserve">Acte de lliurament del Premi Trajectòria </t>
  </si>
  <si>
    <t>Assistència presencial a l'acte del Premi Trajectòria</t>
  </si>
  <si>
    <t>Taula rodona sobre la impressora i gravadora Isabel Jolis</t>
  </si>
  <si>
    <t>Assistència i participació presencial</t>
  </si>
  <si>
    <t>Participació a la taula rodona</t>
  </si>
  <si>
    <t>Manuel Forcano, poeta i escriptor i ex director de l'Institut Ramon Llull</t>
  </si>
  <si>
    <t>Pep Garcia Pascual, actor</t>
  </si>
  <si>
    <t>Pilarín Bayès, il·lustradora</t>
  </si>
  <si>
    <t>Presentació llibre</t>
  </si>
  <si>
    <t>Martina Torrades, editora a Ediciones destino</t>
  </si>
  <si>
    <t>Ruben Trenzano, DG Política Lingüística de la Generalitat Valenciana</t>
  </si>
  <si>
    <t>Abelardo Guarinos, director, i Marga Landete de l'Institut Valencià de Cultura</t>
  </si>
  <si>
    <t xml:space="preserve">Tomàs Aragay i Sofia Asencio de la companyia Sociedad Doctor Alonso </t>
  </si>
  <si>
    <t>Mònica Pèrez, directora de l'equipament La Granja (adscrit a l'Institut Valencià de Cultura)</t>
  </si>
  <si>
    <t>TV3, entrevista</t>
  </si>
  <si>
    <t>Agustí Alcoberro i Marta Rovira, president i directora de la Fundació Cultura Catalana</t>
  </si>
  <si>
    <t>Patronat Fundació Casa Amèrica</t>
  </si>
  <si>
    <t>Equip directiu de la Mostra d'Igualada</t>
  </si>
  <si>
    <t xml:space="preserve">Presentació del projecte de l'IETM al sector i els membres de la xarxa </t>
  </si>
  <si>
    <t>Govern de les Illes Balears - HC Costa i Catalina Solivellas</t>
  </si>
  <si>
    <t>Reunió de la Junta Rectora de l'Institut Ramon Llull</t>
  </si>
  <si>
    <t>Patronat del MNAC</t>
  </si>
  <si>
    <t>Acte presentació llibre - Sibil.la - amb Veronique Kirchhoff - Catedral de Barcelona</t>
  </si>
  <si>
    <t>Ismael Palacín, director Fundació Jaume Bofill</t>
  </si>
  <si>
    <t>Presentació projecte IETM amb Sr.Curanta, director de l'ICEC</t>
  </si>
  <si>
    <t>Presentació virtual</t>
  </si>
  <si>
    <t>Eliseu Climent, editor, presentació llibres al Palau de la Generalitat</t>
  </si>
  <si>
    <t xml:space="preserve">Acte presencial </t>
  </si>
  <si>
    <t>Professorat Xarxa Llull, presentació virtual amb Hble.Consellera Ponsa</t>
  </si>
  <si>
    <t>Presentació-reunió virtual</t>
  </si>
  <si>
    <t>Vicent Sanchis, director Tv3</t>
  </si>
  <si>
    <t>Presenc ial</t>
  </si>
  <si>
    <t>Reunió presencial</t>
  </si>
  <si>
    <t>Joel Joan, actor</t>
  </si>
  <si>
    <t xml:space="preserve">PEN català Assemblea </t>
  </si>
  <si>
    <t>Borja Penalba, compositor</t>
  </si>
  <si>
    <t>La Xarxa, entrevista</t>
  </si>
  <si>
    <t>Entrevista presencial</t>
  </si>
  <si>
    <t>Anna Gener, CEO Savills-Aguirre Newman</t>
  </si>
  <si>
    <t>LA MIRA, visita centre</t>
  </si>
  <si>
    <t>Visita presencial</t>
  </si>
  <si>
    <t>Consell Nacional de la Lectura, sessió constitutiva</t>
  </si>
  <si>
    <t>Miquel Duran, escriptor</t>
  </si>
  <si>
    <t>Homenatge a Isabel Clara-Simó</t>
  </si>
  <si>
    <t>Homenatge</t>
  </si>
  <si>
    <t>Membres Direcció de la London Book Fair amb motiu de l'Spotlight</t>
  </si>
  <si>
    <t>Joan Oliveras, president MNAC</t>
  </si>
  <si>
    <t>No inscrit a RGI</t>
  </si>
  <si>
    <t>Signatura acord IfA-Llull</t>
  </si>
  <si>
    <t xml:space="preserve">Taula rodona amb ICEC i directores diverses Fires Internacionals a l'Auditori de la Univesitat Pompeu Fabra </t>
  </si>
  <si>
    <t>Taula rodona</t>
  </si>
  <si>
    <t>Iolanda Arboleas,Departament d'Educació, Generalitat de Catalunya</t>
  </si>
  <si>
    <t>Acte institucional en memòria de les víctimes de l'Holocaust al Parlament</t>
  </si>
  <si>
    <t>Lleir Daban, delegat del Govern a Mèxic</t>
  </si>
  <si>
    <t>Consell de Direcció Extraordinari de l'Institut Ramon Llull</t>
  </si>
  <si>
    <t>David Caño i Núria Martínez del Festival Hope</t>
  </si>
  <si>
    <t>Salutacions al Llull</t>
  </si>
  <si>
    <t xml:space="preserve">Antoni Vicens, Direcció general de Relacions Exteriors del Govern de les Illes Balears </t>
  </si>
  <si>
    <t>Catalina Solivellas, delegada de la Presidència per a la Cultura del Govern de les Illes Balears</t>
  </si>
  <si>
    <t>Roger Carandell i Jordi Font, directors d'Adolescents.cat</t>
  </si>
  <si>
    <t>Francesc Canosa, director de La Mira</t>
  </si>
  <si>
    <t>Eduard Vallory, president Centre Unesco Catalunya</t>
  </si>
  <si>
    <t>Luca Bellizzi, delegat del Govern a Itàlia</t>
  </si>
  <si>
    <t>Andrew i Antonella Pearce, UK &amp; Europe Sales Manager, London Book Fair amb motiu de l'Spotlight</t>
  </si>
  <si>
    <t>Entrevista RAB Ràdio (Argentina)</t>
  </si>
  <si>
    <t>Entrevista virtual</t>
  </si>
  <si>
    <t>María José Gálvez, directora del Libro y Fomento de la Lectura</t>
  </si>
  <si>
    <t>Entrevista TV Olot, amb Mònica Font- Tema: Festival MOT</t>
  </si>
  <si>
    <t>Antoni Vicens, Direcció general de Relacions Exteriors del Govern de les Illes Balears i Xavier Bernard, director general de l'Euroregió Pirineus Mediterrània</t>
  </si>
  <si>
    <t>Presentació taula rodona sobre digitalització i arts MELTING SPACES- en col·laboració amb Goethe Institut</t>
  </si>
  <si>
    <t>Glòria Trullàs - Gravació amb motiu de The Weekly Mag- Tema: Traductors</t>
  </si>
  <si>
    <t>Ferran Mitjans, cofundador de TOORMIX</t>
  </si>
  <si>
    <t xml:space="preserve">CCCB Thinking in catalan </t>
  </si>
  <si>
    <t>Pere Carles Subirà, president de la Fundació Iluro</t>
  </si>
  <si>
    <t>reunió virtual</t>
  </si>
  <si>
    <t>Josep Vives, portaveu FCB</t>
  </si>
  <si>
    <t>directora</t>
  </si>
  <si>
    <t>Consell Nacional de la Lectura</t>
  </si>
  <si>
    <t>Roda de premsa Biennale de Venezia</t>
  </si>
  <si>
    <t>Miquel Curanta, director ICEC, M.Basora, escriptor, i Joan Elies Adell, poeta</t>
  </si>
  <si>
    <t>Reunió virtual relacions culturals amb l'Alguer</t>
  </si>
  <si>
    <t>Bea Talegón</t>
  </si>
  <si>
    <t>Jordi Lafebre, dibuixant i il·lustrador</t>
  </si>
  <si>
    <t>Ràdio Vilablareix</t>
  </si>
  <si>
    <t>Entrevista Festival MOT</t>
  </si>
  <si>
    <t>Reunió amb el director i membres de la London Book Fair amb motiu de la participació catalana a l'Spotlight</t>
  </si>
  <si>
    <t>Reunió virtual per preparar Fira Spotlight</t>
  </si>
  <si>
    <t>LLETRES al Parlament</t>
  </si>
  <si>
    <t>Acte presencial</t>
  </si>
  <si>
    <t>Lletres Lliures a Palau Marc - participació en lectura amb motiu Diada de Sant Jordi</t>
  </si>
  <si>
    <t>Pilar Aymerich, fotògrafa</t>
  </si>
  <si>
    <t>No inscrita a RGI</t>
  </si>
  <si>
    <t>reunió presencial</t>
  </si>
  <si>
    <t>Plataforma Assambleària Artistes de Catalunya</t>
  </si>
  <si>
    <t>Manuel Forcano, poeta i ex director IRL</t>
  </si>
  <si>
    <t>Casals en Xarxa, programa Punt de Trobada</t>
  </si>
  <si>
    <t>Joaquim Ayats, N. Casassa de l'Ajuntament de Girona, M.Curanta i M.Basora</t>
  </si>
  <si>
    <t>Alfred Bosch, novel·lista i polític</t>
  </si>
  <si>
    <t xml:space="preserve">Elena Fort, vicepresidenta institucional i executius àrea institucional FCB </t>
  </si>
  <si>
    <t>Jaume Copons, escriptor</t>
  </si>
  <si>
    <t>Kate Tempest, poeta i dramaturga a l'Aliança del Poblenou</t>
  </si>
  <si>
    <t>Irene Larraza, directora Instituto Etxepare, Rosario Àlvarez, directora Consello Galego da Cultura</t>
  </si>
  <si>
    <t>Reunió virtual per col·laborcions comunes</t>
  </si>
  <si>
    <t>Roda de premsa Biennale de Venècia</t>
  </si>
  <si>
    <t>Presentació Biennale de Venècia</t>
  </si>
  <si>
    <t>Presentació catàleg Tur Costa a Es Baluard, Palma</t>
  </si>
  <si>
    <t>Ramon Porter, Director del conservatori superior de música a Palma</t>
  </si>
  <si>
    <t>Paco Copado, director de la Fundació Miró a Palma</t>
  </si>
  <si>
    <t>Biel Mesquida i Nicolau Dols, escriptors</t>
  </si>
  <si>
    <t>Toni Noguera, regidor de Cultura de l'Ajuntament de Palma</t>
  </si>
  <si>
    <t>Antònia Vicenç, escriptora</t>
  </si>
  <si>
    <t>Janer Manila, escriptor</t>
  </si>
  <si>
    <t xml:space="preserve">Pere Malondra director de l'OSIB (orquestra simfònica Illes Balears) </t>
  </si>
  <si>
    <t>Associació de Dramaturgs de les Illes Balears. ADIB</t>
  </si>
  <si>
    <t>Robert Brufau, director de l'Auditori</t>
  </si>
  <si>
    <t xml:space="preserve">Aproximació al Brexit en l’àmbit de la cultura </t>
  </si>
  <si>
    <t>Sessió virtual</t>
  </si>
  <si>
    <t>Xavier Albertí, director del TNC</t>
  </si>
  <si>
    <t>Acte de comiat</t>
  </si>
  <si>
    <t>The weekly Mag, gravació Jornades internacionals de professors de català</t>
  </si>
  <si>
    <t>Gravació presencial</t>
  </si>
  <si>
    <t>Montserrat Planellas, directora General de Cultura del Govern del Principat d'Andorra</t>
  </si>
  <si>
    <t>Emily Pethik, Directora RijksAkademie</t>
  </si>
  <si>
    <t>Jordi Matas, vicerector de relacions institucionals i pol.Lingüística UB + Joan Santanach, delegat del rector</t>
  </si>
  <si>
    <t>iolanda Batallé i Prats</t>
  </si>
  <si>
    <t>Patronat de la Fundació Ramon Llull</t>
  </si>
  <si>
    <t>Rocío Santa Cruz, fundadora i directora d'Arts Libris i Montserrat Ballarín, regidora Mercats de Barcelona</t>
  </si>
  <si>
    <t>Inauguració Arts Libris</t>
  </si>
  <si>
    <t>Vicent Sanchís, director de TV3</t>
  </si>
  <si>
    <t>Daniel Granados, delegat de Drets Culturals de l'Ajuntament de Barcelona, Isabel Izquierdo, directora de programació d'Acció Cultural Espanyola, Miquel Curanta, director ICEC</t>
  </si>
  <si>
    <t>Acte virtual</t>
  </si>
  <si>
    <t>Benvinguda GREC PRO</t>
  </si>
  <si>
    <t>Francesc Serés</t>
  </si>
  <si>
    <t>Director</t>
  </si>
  <si>
    <t>Sr. Rui, delegat del Govern a Portugal</t>
  </si>
  <si>
    <t>Andy Ventris, director de la Fira Spotlight de Londres</t>
  </si>
  <si>
    <t>Jürgen Boos, director Fira de Frankfurt i Marifé Boix, membre de l'equip directiu</t>
  </si>
  <si>
    <t>Jornades Internacionals de professors de català, inauguració amb rectora de la UV, Sra. Maria Vicenta Mestre</t>
  </si>
  <si>
    <t>Inauguració/presentació virtual</t>
  </si>
  <si>
    <t>Jordi Muñoz, professor agregat de la UB</t>
  </si>
  <si>
    <t>Roda de premsa Setmana del Llibre en català</t>
  </si>
  <si>
    <t>Rdp presencial</t>
  </si>
  <si>
    <t>Mònica Mateos, Dani Granados, Eva Sòria de l'ICUB - Programa internacional de residències</t>
  </si>
  <si>
    <t>Consell de l'Institut d'Estudis Baleàrics</t>
  </si>
  <si>
    <t>Éric Viladrich, responsable d'estudis catalans a la Universitat de Montréal</t>
  </si>
  <si>
    <t>Alba Girons, lectora del Llull a Chicago</t>
  </si>
  <si>
    <t xml:space="preserve">Inauguració /RDP de Ars electrònica </t>
  </si>
  <si>
    <t>Roda de premsa presencial</t>
  </si>
  <si>
    <t xml:space="preserve">Inauguració Setmana del Llibre en català </t>
  </si>
  <si>
    <t>Inauguració presencial</t>
  </si>
  <si>
    <t>Marta Nin, directora de Casa Amèrica</t>
  </si>
  <si>
    <t>Antoni Bassas, ARA</t>
  </si>
  <si>
    <t>Premi Trajectòria a Biel Mesquida</t>
  </si>
  <si>
    <t>Jordi Martí, cultura de l'Ajuntament de Barcelona</t>
  </si>
  <si>
    <t>Junta de Govern de la Institució de les Lletres Catalanes</t>
  </si>
  <si>
    <t>Reunió telemàtica</t>
  </si>
  <si>
    <t>Consell Executiu del ClijCat</t>
  </si>
  <si>
    <t xml:space="preserve">UOC -Josep A. Planell, rector i Josep Maria Oliveras, director del gabinet del rectorat, Teresa Fèrriz, directora nous projectes i Pau Alsina, professor Arts i Humanitats </t>
  </si>
  <si>
    <t>Jordi Amat, escriptor</t>
  </si>
  <si>
    <t>Martxelo Otamendi, director de Berria Euskadi</t>
  </si>
  <si>
    <t>Dani Granados, responsable de residències de l'ajuntament de Barcelona</t>
  </si>
  <si>
    <t>Luis Garcia Montero, director de l'Instituto Cervantes</t>
  </si>
  <si>
    <t>Judit Carrera, directora del CCCB</t>
  </si>
  <si>
    <t>Miquel Pueyo, paer en cap i  Jaume Rutllant, regidor ajuntament de Lleida.</t>
  </si>
  <si>
    <t>inauguració Centre Obert d'Arquitectura al COAC</t>
  </si>
  <si>
    <t>Joan Manuel Tresserras</t>
  </si>
  <si>
    <t>Rdp Faber Olot</t>
  </si>
  <si>
    <t>Miquel Guiot, director adjunt Fira de Barcelona</t>
  </si>
  <si>
    <t xml:space="preserve">reunió presencial </t>
  </si>
  <si>
    <t>Valentí Oviedo, director del Gran Teatre del Liceu</t>
  </si>
  <si>
    <t>Marie Kapretz, delegada govern a Alemanya i Ronald Grätz, Goethe Institut</t>
  </si>
  <si>
    <t>Albert Lloreta, realitzador audiovisual</t>
  </si>
  <si>
    <t>Inauguració exposició sobre l'obra de Josep Miàs a Disseny Hub Barcelona</t>
  </si>
  <si>
    <t>Inauguració</t>
  </si>
  <si>
    <t>Pere Almeda</t>
  </si>
  <si>
    <t xml:space="preserve">Director </t>
  </si>
  <si>
    <t>Pep Berga, alcalde d'Olot</t>
  </si>
  <si>
    <t xml:space="preserve">Lliurament dels Premis Ramon Llull, Andorra </t>
  </si>
  <si>
    <t>Acte Presencial</t>
  </si>
  <si>
    <t>Obsequis</t>
  </si>
  <si>
    <r>
      <rPr>
        <b/>
        <sz val="20"/>
        <color indexed="17"/>
        <rFont val="Arial"/>
        <family val="2"/>
      </rPr>
      <t>transparència.gencat</t>
    </r>
    <r>
      <rPr>
        <sz val="20"/>
        <color indexed="17"/>
        <rFont val="Arial"/>
        <family val="2"/>
      </rPr>
      <t>.cat</t>
    </r>
  </si>
  <si>
    <t>Publicitat activa dels alts càrrecs: Relació d'obsequis rebuts en raó de la representació institucional</t>
  </si>
  <si>
    <t>Obsequi</t>
  </si>
  <si>
    <t>En ocasió de</t>
  </si>
  <si>
    <t>Lliurat per</t>
  </si>
  <si>
    <t>Rebut per</t>
  </si>
  <si>
    <t>Destinat a</t>
  </si>
  <si>
    <t>Bolígraf marca Cross</t>
  </si>
  <si>
    <t>Reunió amb director Instituto Cervantes</t>
  </si>
  <si>
    <t>Luís Garcia Montero</t>
  </si>
  <si>
    <t>Iolanda Batallé</t>
  </si>
  <si>
    <r>
      <t xml:space="preserve">Edició facsímil de </t>
    </r>
    <r>
      <rPr>
        <i/>
        <sz val="10"/>
        <rFont val="Arial"/>
        <family val="2"/>
      </rPr>
      <t>Mientras la ciudad duerme</t>
    </r>
  </si>
  <si>
    <t>70 aniversari de l'inici activitat Ed.Planeta</t>
  </si>
  <si>
    <t>José Creuheras (enviat x correu)</t>
  </si>
  <si>
    <t>Llibre Cercar Déu a Montserrat</t>
  </si>
  <si>
    <t>Bernabé Dalmau</t>
  </si>
  <si>
    <t>Manual cristià d'autoestima i El Dol</t>
  </si>
  <si>
    <t>Gramàtica bàsica i d'ús de la llengua catalana</t>
  </si>
  <si>
    <t>Joandomènec Ros</t>
  </si>
  <si>
    <t>VIDA-Hebolari Il·lustrat per Joana Santamans</t>
  </si>
  <si>
    <t>Joana Santamans</t>
  </si>
  <si>
    <t>Viatges a l'estranger</t>
  </si>
  <si>
    <t>transparència.gencat.cat</t>
  </si>
  <si>
    <t>Publicitat activa dels viatges a l'estranger</t>
  </si>
  <si>
    <t>Nom i cognoms</t>
  </si>
  <si>
    <t>Inici viatge</t>
  </si>
  <si>
    <t>Fi viatge</t>
  </si>
  <si>
    <t>Destinació</t>
  </si>
  <si>
    <t>Motiu</t>
  </si>
  <si>
    <t>Agenda</t>
  </si>
  <si>
    <t>Comitiva</t>
  </si>
  <si>
    <t>Dietes i manutenció</t>
  </si>
  <si>
    <t>Hotels i allotjament</t>
  </si>
  <si>
    <t>Transport</t>
  </si>
  <si>
    <t>Altres despeses</t>
  </si>
  <si>
    <t>Despeses totals</t>
  </si>
  <si>
    <t>Especificació altres despeses</t>
  </si>
  <si>
    <t>Observacions</t>
  </si>
  <si>
    <t>Frankfurt</t>
  </si>
  <si>
    <t>Fira del Llibre de Frankfurt</t>
  </si>
  <si>
    <t>París</t>
  </si>
  <si>
    <t>Retrospectiva d'Isaki Lacuesta a París</t>
  </si>
  <si>
    <t>Dietes amb motiu de representació</t>
  </si>
  <si>
    <t>Andorra</t>
  </si>
  <si>
    <t>Presentació residència FABER a Andorra</t>
  </si>
  <si>
    <t>Feria del Libro, Barcelona ciutat convidada</t>
  </si>
  <si>
    <t>Dietes amb motiu de representació i comissió tipus canvi</t>
  </si>
  <si>
    <t>Nova York</t>
  </si>
  <si>
    <t>Reunions amb els responsables i professorat de la Xarxa d'Estudis Catalans de Nova York, amb agents culturals de la ciutat i sessions de treball a l'oficina sectorial de l'IRL a NY</t>
  </si>
  <si>
    <t>Despeses producció, protocol·làries i representació</t>
  </si>
  <si>
    <t>Venècia</t>
  </si>
  <si>
    <t>Assistència Biennal de Venècia amb motiu de la participació catalana a l'esdeveniment coordinada per l'Institut Ramon Llull</t>
  </si>
  <si>
    <t>-</t>
  </si>
  <si>
    <t>Assistència Consell del Centre d'Estudis Catalans</t>
  </si>
  <si>
    <t>Reunió sobre Faber Andorra amb el Govern d'Andorra</t>
  </si>
  <si>
    <t>Assistència Fira del Llibre de Frankfurt</t>
  </si>
  <si>
    <t>Berlin</t>
  </si>
  <si>
    <t>Reunions amb gestors i responsables d'equipaments culturals, sessions de treball a l'oficina sectorial de l'IRL a Berlin</t>
  </si>
  <si>
    <t>NY-Hudson-Washington</t>
  </si>
  <si>
    <t>Reunió amb NYUniversity, visita a Ledig House a Hudson i reunió Georgetown Univ. i reunions amb agents culturals,així com sessions de treball a l'oficina sectorial de l'IRL a Nova York</t>
  </si>
  <si>
    <t>Despeses de representació</t>
  </si>
  <si>
    <t>Anvers</t>
  </si>
  <si>
    <t>Assistència al concert de l’Ensemble Flandrieae-Pyrenaei al centre musical AMUZ a Anvers, en el marc de la col·laboració amb el Festival de Música Antiga dels Pirineus</t>
  </si>
  <si>
    <t>Lliurament dels Premis Internacionals Ramon Llull a Andorra</t>
  </si>
  <si>
    <t>Povoa do Varzim</t>
  </si>
  <si>
    <t xml:space="preserve">Roda de premsa Correntes d'Escritas a Povoa do Varzim i reunions amb el president del Centre Cultural de Belem, Sr. Elísio Summavielle, amb el president de l'Instituto Camoës,  el Sr. Ambaixador Luís Faro Ramos, amb Sr.Diamantino, director de la Fira, amb estudiants de català i agents culturals  </t>
  </si>
  <si>
    <t>Entrada concert i desp. Protocol.</t>
  </si>
  <si>
    <t>Andorra la Vella</t>
  </si>
  <si>
    <t>Signatura Conveni Faberllull amb consellera de Cultura del Govern de la Generalitat de Catalunya, M.Àngela Vilallonga, i la ministra de Cultura i Esports del Govern d'Andorra, Sílvia Riva</t>
  </si>
  <si>
    <t xml:space="preserve">Viatges </t>
  </si>
  <si>
    <t>Publicitat activa dels viatges</t>
  </si>
  <si>
    <t xml:space="preserve">Invitació a </t>
  </si>
  <si>
    <t>Assisteix</t>
  </si>
  <si>
    <t>Palma</t>
  </si>
  <si>
    <t xml:space="preserve">Jornades Internacionals per a professors de català organitzades pel Consorci de l'Institut Ramon Llull </t>
  </si>
  <si>
    <t>Firatàrrega</t>
  </si>
  <si>
    <t>Assistència a Firatàrrega</t>
  </si>
  <si>
    <t>Palma i Ciutadella</t>
  </si>
  <si>
    <t>Assistència a Fira B i reunions de treball per a la implantació FABER Menorca</t>
  </si>
  <si>
    <t>València i Gandia</t>
  </si>
  <si>
    <t>Reunions amb Sr.Trenzano, DG de Política Lingüísitca, i  Sra. Amoraga, DG de Cultura i Patrimoni de la Generalitat Valenciana; Sra. M.Vicenta Mestre Escrivà, rectora universitat de València, Sra. Diana Morant, alcaldessa de Gandia per parlar principalment Jornades de professors de català 2020</t>
  </si>
  <si>
    <t>Desp. Protocolàries</t>
  </si>
  <si>
    <t>Reunions amb membres del Govern Illes Balears, reunions amb escriptors i entrevistes amb mitjans de comunicació</t>
  </si>
  <si>
    <t>Reunions amb membres del Govern Illes Balears, reunions amb escriptors i amb directors d'ens culturals de les Illes Balears</t>
  </si>
  <si>
    <t>Reunions amb membres del Govern de les Illes Balears</t>
  </si>
  <si>
    <t xml:space="preserve">Presentació llibre </t>
  </si>
  <si>
    <t>Presentació llibre presencial</t>
  </si>
  <si>
    <t>Comissió Interdepartamental D'Acció Exterior al Palau de Pedralbes</t>
  </si>
  <si>
    <t>Rui Reis, delegat de la Generalitat a Portugal</t>
  </si>
  <si>
    <t>F. Quinquillà - DG Impacte Territorial i Social del Coneixement - Dep. Recerca i Universitats</t>
  </si>
  <si>
    <t xml:space="preserve">Pere Almeda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</si>
</sst>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403]_-;\-* #,##0.00\ [$€-403]_-;_-* &quot;-&quot;??\ [$€-403]_-;_-@_-"/>
    <numFmt numFmtId="165" formatCode="_-* #,##0.0\ [$€-403]_-;\-* #,##0.0\ [$€-403]_-;_-* &quot;-&quot;??\ [$€-403]_-;_-@_-"/>
  </numFmts>
  <fonts count="26" x14ac:knownFonts="1">
    <font>
      <sz val="10"/>
      <name val="Arial"/>
    </font>
    <font>
      <sz val="11"/>
      <color theme="1"/>
      <name val="Calibri"/>
      <family val="2"/>
      <scheme val="minor"/>
    </font>
    <font>
      <sz val="10"/>
      <name val="Arial"/>
      <family val="2"/>
    </font>
    <font>
      <sz val="10"/>
      <color indexed="9"/>
      <name val="Arial"/>
      <family val="2"/>
    </font>
    <font>
      <sz val="20"/>
      <color indexed="60"/>
      <name val="Arial"/>
      <family val="2"/>
    </font>
    <font>
      <b/>
      <sz val="20"/>
      <color indexed="60"/>
      <name val="Arial"/>
      <family val="2"/>
    </font>
    <font>
      <b/>
      <sz val="24"/>
      <color indexed="60"/>
      <name val="Arial"/>
      <family val="2"/>
    </font>
    <font>
      <b/>
      <sz val="18"/>
      <color indexed="8"/>
      <name val="Arial"/>
      <family val="2"/>
    </font>
    <font>
      <b/>
      <sz val="24"/>
      <color indexed="17"/>
      <name val="Arial"/>
      <family val="2"/>
    </font>
    <font>
      <sz val="10"/>
      <color indexed="17"/>
      <name val="Arial"/>
      <family val="2"/>
    </font>
    <font>
      <sz val="20"/>
      <color indexed="17"/>
      <name val="Arial"/>
      <family val="2"/>
    </font>
    <font>
      <b/>
      <sz val="20"/>
      <color indexed="17"/>
      <name val="Arial"/>
      <family val="2"/>
    </font>
    <font>
      <sz val="8"/>
      <name val="Arial"/>
      <family val="2"/>
    </font>
    <font>
      <b/>
      <sz val="10"/>
      <name val="Arial"/>
      <family val="2"/>
    </font>
    <font>
      <sz val="10"/>
      <color indexed="23"/>
      <name val="Arial"/>
      <family val="2"/>
    </font>
    <font>
      <sz val="8"/>
      <name val="Arial"/>
      <family val="2"/>
    </font>
    <font>
      <i/>
      <sz val="10"/>
      <name val="Arial"/>
      <family val="2"/>
    </font>
    <font>
      <sz val="8"/>
      <color indexed="9"/>
      <name val="Arial"/>
      <family val="2"/>
    </font>
    <font>
      <b/>
      <sz val="8"/>
      <name val="Arial"/>
      <family val="2"/>
    </font>
    <font>
      <sz val="8"/>
      <color indexed="23"/>
      <name val="Arial"/>
      <family val="2"/>
    </font>
    <font>
      <sz val="11"/>
      <color theme="1"/>
      <name val="Calibri"/>
      <family val="2"/>
      <scheme val="minor"/>
    </font>
    <font>
      <sz val="10"/>
      <color rgb="FF000000"/>
      <name val="Arial"/>
      <family val="2"/>
    </font>
    <font>
      <sz val="10"/>
      <color rgb="FF000000"/>
      <name val="Arial"/>
    </font>
    <font>
      <sz val="10"/>
      <name val="Arial"/>
    </font>
    <font>
      <sz val="12"/>
      <color rgb="FF000000"/>
      <name val="Calibri"/>
      <family val="2"/>
    </font>
    <font>
      <sz val="11"/>
      <name val="Calibri"/>
      <family val="2"/>
    </font>
  </fonts>
  <fills count="6">
    <fill>
      <patternFill patternType="none"/>
    </fill>
    <fill>
      <patternFill patternType="gray125"/>
    </fill>
    <fill>
      <patternFill patternType="solid">
        <fgColor indexed="60"/>
        <bgColor indexed="64"/>
      </patternFill>
    </fill>
    <fill>
      <patternFill patternType="solid">
        <fgColor indexed="23"/>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right/>
      <top style="thin">
        <color indexed="60"/>
      </top>
      <bottom style="thin">
        <color indexed="60"/>
      </bottom>
      <diagonal/>
    </border>
    <border>
      <left/>
      <right/>
      <top style="thin">
        <color indexed="23"/>
      </top>
      <bottom style="thin">
        <color indexed="23"/>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thin">
        <color indexed="60"/>
      </left>
      <right/>
      <top style="thin">
        <color indexed="60"/>
      </top>
      <bottom style="thin">
        <color indexed="6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5">
    <xf numFmtId="0" fontId="0" fillId="0" borderId="0"/>
    <xf numFmtId="0" fontId="20" fillId="0" borderId="0"/>
    <xf numFmtId="44" fontId="23" fillId="0" borderId="0" applyFont="0" applyFill="0" applyBorder="0" applyAlignment="0" applyProtection="0"/>
    <xf numFmtId="0" fontId="1" fillId="0" borderId="0"/>
    <xf numFmtId="44" fontId="23" fillId="0" borderId="0" applyFont="0" applyFill="0" applyBorder="0" applyAlignment="0" applyProtection="0"/>
  </cellStyleXfs>
  <cellXfs count="128">
    <xf numFmtId="0" fontId="0" fillId="0" borderId="0" xfId="0"/>
    <xf numFmtId="0" fontId="3" fillId="2" borderId="0" xfId="0" applyFont="1" applyFill="1"/>
    <xf numFmtId="0" fontId="0" fillId="0" borderId="1" xfId="0" applyBorder="1"/>
    <xf numFmtId="0" fontId="0" fillId="0" borderId="2" xfId="0" applyBorder="1"/>
    <xf numFmtId="0" fontId="3" fillId="3" borderId="3" xfId="0" applyFont="1" applyFill="1" applyBorder="1" applyAlignment="1">
      <alignment horizontal="center" vertical="center"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0" fillId="0" borderId="2" xfId="0" applyBorder="1" applyAlignment="1">
      <alignment horizont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2" fillId="0" borderId="0" xfId="0" applyFont="1" applyAlignment="1">
      <alignment vertical="top" wrapText="1"/>
    </xf>
    <xf numFmtId="0" fontId="0" fillId="0" borderId="2" xfId="0" applyBorder="1" applyAlignment="1">
      <alignment vertical="top"/>
    </xf>
    <xf numFmtId="14" fontId="0" fillId="0" borderId="2" xfId="0" applyNumberFormat="1" applyBorder="1" applyAlignment="1">
      <alignment horizontal="center" vertical="top"/>
    </xf>
    <xf numFmtId="0" fontId="2" fillId="0" borderId="2" xfId="0" applyFont="1" applyBorder="1" applyAlignment="1">
      <alignment vertical="top"/>
    </xf>
    <xf numFmtId="0" fontId="0" fillId="0" borderId="2" xfId="0" applyBorder="1" applyAlignment="1">
      <alignment vertical="top" wrapText="1"/>
    </xf>
    <xf numFmtId="0" fontId="0" fillId="0" borderId="2" xfId="0" applyBorder="1" applyAlignment="1">
      <alignment horizontal="center" vertical="top"/>
    </xf>
    <xf numFmtId="0" fontId="8" fillId="0" borderId="0" xfId="0" applyFont="1"/>
    <xf numFmtId="0" fontId="9" fillId="0" borderId="0" xfId="0" applyFont="1"/>
    <xf numFmtId="0" fontId="10" fillId="0" borderId="0" xfId="0" applyFont="1"/>
    <xf numFmtId="0" fontId="6" fillId="0" borderId="0" xfId="0" applyFont="1" applyAlignment="1">
      <alignment horizontal="left"/>
    </xf>
    <xf numFmtId="0" fontId="4" fillId="0" borderId="0" xfId="0" applyFont="1" applyAlignment="1">
      <alignment horizontal="left"/>
    </xf>
    <xf numFmtId="0" fontId="3" fillId="2" borderId="0" xfId="0" applyFont="1" applyFill="1" applyAlignment="1">
      <alignment horizontal="left"/>
    </xf>
    <xf numFmtId="0" fontId="7" fillId="0" borderId="6" xfId="0" applyFont="1" applyBorder="1" applyAlignment="1">
      <alignment horizontal="left"/>
    </xf>
    <xf numFmtId="0" fontId="3" fillId="3" borderId="5" xfId="0" applyFont="1" applyFill="1" applyBorder="1" applyAlignment="1">
      <alignment horizontal="left" vertical="center"/>
    </xf>
    <xf numFmtId="0" fontId="0" fillId="0" borderId="0" xfId="0" applyAlignment="1">
      <alignment horizontal="left"/>
    </xf>
    <xf numFmtId="14" fontId="2" fillId="0" borderId="2" xfId="0" applyNumberFormat="1" applyFont="1" applyBorder="1" applyAlignment="1">
      <alignment horizontal="center" vertical="top"/>
    </xf>
    <xf numFmtId="14" fontId="2" fillId="0" borderId="2" xfId="0" applyNumberFormat="1" applyFont="1" applyBorder="1" applyAlignment="1">
      <alignment horizontal="center" vertical="top" wrapText="1"/>
    </xf>
    <xf numFmtId="0" fontId="2" fillId="0" borderId="7" xfId="0" applyFont="1" applyBorder="1"/>
    <xf numFmtId="0" fontId="2" fillId="0" borderId="0" xfId="0" applyFont="1"/>
    <xf numFmtId="0" fontId="3" fillId="3" borderId="0" xfId="0" applyFont="1" applyFill="1" applyAlignment="1">
      <alignment horizontal="center" vertical="center" wrapText="1"/>
    </xf>
    <xf numFmtId="0" fontId="12" fillId="0" borderId="2" xfId="0" applyFont="1" applyBorder="1" applyAlignment="1">
      <alignment horizontal="center" wrapText="1"/>
    </xf>
    <xf numFmtId="0" fontId="12" fillId="0" borderId="2" xfId="0" applyFont="1" applyBorder="1" applyAlignment="1">
      <alignment horizontal="center"/>
    </xf>
    <xf numFmtId="0" fontId="12" fillId="0" borderId="0" xfId="0" applyFont="1"/>
    <xf numFmtId="0" fontId="11" fillId="0" borderId="0" xfId="0" applyFont="1"/>
    <xf numFmtId="14" fontId="12" fillId="0" borderId="0" xfId="0" applyNumberFormat="1" applyFont="1" applyAlignment="1">
      <alignment horizontal="center" vertical="top" wrapText="1"/>
    </xf>
    <xf numFmtId="14" fontId="2" fillId="0" borderId="7" xfId="0" applyNumberFormat="1" applyFont="1" applyBorder="1" applyAlignment="1">
      <alignment horizontal="left" vertical="center"/>
    </xf>
    <xf numFmtId="0" fontId="12" fillId="0" borderId="0" xfId="0" applyFont="1" applyAlignment="1">
      <alignment horizontal="center" vertical="top" wrapText="1"/>
    </xf>
    <xf numFmtId="0" fontId="12" fillId="0" borderId="2" xfId="0" applyFont="1" applyBorder="1" applyAlignment="1">
      <alignment horizontal="center" vertical="center" wrapText="1"/>
    </xf>
    <xf numFmtId="14" fontId="2" fillId="0" borderId="7" xfId="0" applyNumberFormat="1" applyFont="1" applyBorder="1" applyAlignment="1">
      <alignment horizontal="left"/>
    </xf>
    <xf numFmtId="14" fontId="12" fillId="0" borderId="2"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14" fontId="2" fillId="0" borderId="8" xfId="0" applyNumberFormat="1" applyFont="1" applyBorder="1" applyAlignment="1">
      <alignment horizontal="left"/>
    </xf>
    <xf numFmtId="0" fontId="2" fillId="0" borderId="8" xfId="0" applyFont="1" applyBorder="1"/>
    <xf numFmtId="0" fontId="12" fillId="0" borderId="0" xfId="0" applyFont="1" applyAlignment="1">
      <alignment horizontal="center" vertical="center" wrapText="1"/>
    </xf>
    <xf numFmtId="0" fontId="12" fillId="0" borderId="2" xfId="0" applyFont="1" applyBorder="1" applyAlignment="1">
      <alignment horizontal="center" vertical="center"/>
    </xf>
    <xf numFmtId="0" fontId="2" fillId="0" borderId="7" xfId="0" applyFont="1" applyBorder="1" applyAlignment="1">
      <alignment horizontal="center" vertical="center" wrapText="1"/>
    </xf>
    <xf numFmtId="0" fontId="2" fillId="0" borderId="0" xfId="0" applyFont="1" applyAlignment="1">
      <alignment vertical="center"/>
    </xf>
    <xf numFmtId="14" fontId="2" fillId="4" borderId="7" xfId="0" applyNumberFormat="1" applyFont="1" applyFill="1" applyBorder="1" applyAlignment="1">
      <alignment horizontal="left"/>
    </xf>
    <xf numFmtId="0" fontId="2" fillId="4" borderId="7" xfId="0" applyFont="1" applyFill="1" applyBorder="1"/>
    <xf numFmtId="14" fontId="12" fillId="0" borderId="0" xfId="0" applyNumberFormat="1" applyFont="1" applyAlignment="1">
      <alignment horizontal="center" vertical="center" wrapText="1"/>
    </xf>
    <xf numFmtId="0" fontId="0" fillId="0" borderId="0" xfId="0" applyAlignment="1">
      <alignment vertical="center"/>
    </xf>
    <xf numFmtId="14" fontId="0" fillId="0" borderId="7" xfId="0" applyNumberFormat="1" applyBorder="1" applyAlignment="1">
      <alignment horizontal="left"/>
    </xf>
    <xf numFmtId="0" fontId="0" fillId="0" borderId="7" xfId="0" applyBorder="1"/>
    <xf numFmtId="0" fontId="0" fillId="0" borderId="7" xfId="0" applyBorder="1" applyAlignment="1">
      <alignment horizontal="left"/>
    </xf>
    <xf numFmtId="0" fontId="2" fillId="0" borderId="7" xfId="0" applyFont="1" applyBorder="1" applyAlignment="1">
      <alignment horizontal="left"/>
    </xf>
    <xf numFmtId="14" fontId="12" fillId="0" borderId="2" xfId="0" applyNumberFormat="1" applyFont="1" applyBorder="1" applyAlignment="1">
      <alignment horizontal="center" vertical="center"/>
    </xf>
    <xf numFmtId="14" fontId="12" fillId="0" borderId="2" xfId="0" applyNumberFormat="1" applyFont="1" applyBorder="1" applyAlignment="1">
      <alignment horizontal="center" vertical="top" wrapText="1"/>
    </xf>
    <xf numFmtId="0" fontId="12" fillId="0" borderId="7" xfId="0" applyFont="1" applyBorder="1" applyAlignment="1">
      <alignment horizontal="left" wrapText="1"/>
    </xf>
    <xf numFmtId="0" fontId="17" fillId="2" borderId="0" xfId="0" applyFont="1" applyFill="1"/>
    <xf numFmtId="0" fontId="18" fillId="0" borderId="1" xfId="0" applyFont="1" applyBorder="1"/>
    <xf numFmtId="0" fontId="19" fillId="0" borderId="1" xfId="0" applyFont="1" applyBorder="1"/>
    <xf numFmtId="0" fontId="12" fillId="0" borderId="1" xfId="0" applyFont="1" applyBorder="1"/>
    <xf numFmtId="0" fontId="17" fillId="3" borderId="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164" fontId="12" fillId="0" borderId="0" xfId="0" applyNumberFormat="1" applyFont="1" applyAlignment="1">
      <alignment horizontal="center" vertical="center" wrapText="1"/>
    </xf>
    <xf numFmtId="165" fontId="12" fillId="0" borderId="2" xfId="0" applyNumberFormat="1" applyFont="1" applyBorder="1" applyAlignment="1">
      <alignment horizontal="center" vertical="center" wrapText="1"/>
    </xf>
    <xf numFmtId="0" fontId="13" fillId="0" borderId="1" xfId="0" applyFont="1" applyBorder="1"/>
    <xf numFmtId="0" fontId="14" fillId="0" borderId="1" xfId="0" applyFont="1" applyBorder="1"/>
    <xf numFmtId="164" fontId="12" fillId="0" borderId="2" xfId="0" applyNumberFormat="1" applyFont="1" applyBorder="1" applyAlignment="1">
      <alignment vertical="center" wrapText="1"/>
    </xf>
    <xf numFmtId="0" fontId="12" fillId="0" borderId="2" xfId="0" applyFont="1" applyBorder="1" applyAlignment="1">
      <alignment vertical="center"/>
    </xf>
    <xf numFmtId="0" fontId="12" fillId="0" borderId="2" xfId="0" quotePrefix="1" applyFont="1" applyBorder="1" applyAlignment="1">
      <alignment horizontal="center" vertical="center" wrapText="1"/>
    </xf>
    <xf numFmtId="0" fontId="0" fillId="0" borderId="8" xfId="0" applyBorder="1"/>
    <xf numFmtId="14" fontId="0" fillId="0" borderId="8" xfId="0" applyNumberFormat="1" applyBorder="1" applyAlignment="1">
      <alignment horizontal="left"/>
    </xf>
    <xf numFmtId="0" fontId="4" fillId="0" borderId="0" xfId="0" applyFont="1"/>
    <xf numFmtId="0" fontId="3" fillId="3" borderId="4" xfId="0" applyFont="1" applyFill="1" applyBorder="1" applyAlignment="1">
      <alignment horizontal="center" vertical="center" wrapText="1"/>
    </xf>
    <xf numFmtId="0" fontId="22" fillId="0" borderId="7" xfId="0" applyFont="1" applyBorder="1"/>
    <xf numFmtId="14" fontId="22" fillId="0" borderId="7" xfId="0" applyNumberFormat="1" applyFont="1" applyBorder="1" applyAlignment="1">
      <alignment horizontal="left"/>
    </xf>
    <xf numFmtId="0" fontId="21" fillId="0" borderId="7" xfId="0" applyFont="1" applyBorder="1"/>
    <xf numFmtId="0" fontId="22" fillId="0" borderId="0" xfId="0" applyFont="1"/>
    <xf numFmtId="0" fontId="22" fillId="0" borderId="7" xfId="0" applyFont="1" applyBorder="1" applyAlignment="1">
      <alignment horizontal="left"/>
    </xf>
    <xf numFmtId="14" fontId="22" fillId="0" borderId="7" xfId="2" applyNumberFormat="1" applyFont="1" applyBorder="1" applyAlignment="1">
      <alignment horizontal="left"/>
    </xf>
    <xf numFmtId="44" fontId="21" fillId="0" borderId="7" xfId="2" applyFont="1" applyBorder="1"/>
    <xf numFmtId="44" fontId="22" fillId="0" borderId="7" xfId="2" applyFont="1" applyFill="1" applyBorder="1"/>
    <xf numFmtId="0" fontId="22" fillId="0" borderId="0" xfId="0" applyFont="1" applyAlignment="1">
      <alignment vertical="top"/>
    </xf>
    <xf numFmtId="44" fontId="21" fillId="0" borderId="7" xfId="2" applyFont="1" applyFill="1" applyBorder="1"/>
    <xf numFmtId="0" fontId="24" fillId="0" borderId="0" xfId="0" applyFont="1"/>
    <xf numFmtId="0" fontId="12" fillId="0" borderId="2" xfId="0" applyFont="1" applyBorder="1" applyAlignment="1">
      <alignment vertical="center" wrapText="1"/>
    </xf>
    <xf numFmtId="0" fontId="0" fillId="0" borderId="0" xfId="0" applyAlignment="1">
      <alignment horizontal="center"/>
    </xf>
    <xf numFmtId="0" fontId="3" fillId="2" borderId="0" xfId="0" applyFont="1" applyFill="1" applyAlignment="1">
      <alignment horizontal="center"/>
    </xf>
    <xf numFmtId="0" fontId="0" fillId="0" borderId="1" xfId="0"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center" vertical="top" wrapText="1"/>
    </xf>
    <xf numFmtId="0" fontId="2" fillId="5" borderId="0" xfId="0" applyFont="1" applyFill="1" applyAlignment="1">
      <alignment horizontal="center" vertical="center" wrapText="1"/>
    </xf>
    <xf numFmtId="0" fontId="21" fillId="5" borderId="0" xfId="0" applyFont="1" applyFill="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22" fillId="0" borderId="7" xfId="0" applyFont="1" applyBorder="1" applyAlignment="1">
      <alignment horizontal="center"/>
    </xf>
    <xf numFmtId="44" fontId="22" fillId="0" borderId="7" xfId="2" applyFont="1" applyBorder="1" applyAlignment="1">
      <alignment horizontal="center"/>
    </xf>
    <xf numFmtId="0" fontId="2" fillId="0" borderId="9" xfId="0" applyFont="1" applyBorder="1"/>
    <xf numFmtId="0" fontId="25" fillId="0" borderId="0" xfId="0" applyFont="1" applyAlignment="1">
      <alignment vertical="center"/>
    </xf>
    <xf numFmtId="14" fontId="0" fillId="0" borderId="11" xfId="0" applyNumberFormat="1" applyBorder="1" applyAlignment="1">
      <alignment horizontal="left"/>
    </xf>
    <xf numFmtId="0" fontId="2" fillId="0" borderId="11" xfId="0" applyFont="1" applyBorder="1"/>
    <xf numFmtId="0" fontId="0" fillId="0" borderId="11" xfId="0" applyBorder="1"/>
    <xf numFmtId="0" fontId="0" fillId="0" borderId="11" xfId="0" applyBorder="1" applyAlignment="1">
      <alignment horizontal="center"/>
    </xf>
    <xf numFmtId="0" fontId="12" fillId="0" borderId="2" xfId="0" applyFont="1" applyBorder="1" applyAlignment="1">
      <alignment horizontal="center" vertical="top" wrapText="1"/>
    </xf>
    <xf numFmtId="0" fontId="12" fillId="0" borderId="2" xfId="0" applyFont="1" applyBorder="1" applyAlignment="1">
      <alignment horizontal="left" vertical="top" wrapText="1"/>
    </xf>
    <xf numFmtId="14" fontId="0" fillId="4" borderId="7" xfId="0" applyNumberFormat="1" applyFill="1" applyBorder="1" applyAlignment="1">
      <alignment horizontal="left"/>
    </xf>
    <xf numFmtId="0" fontId="12" fillId="0" borderId="0" xfId="0" applyFont="1" applyAlignment="1">
      <alignment horizontal="left" wrapText="1"/>
    </xf>
    <xf numFmtId="14" fontId="12" fillId="0" borderId="0" xfId="0" applyNumberFormat="1" applyFont="1" applyAlignment="1">
      <alignment horizontal="left" vertical="center" wrapText="1"/>
    </xf>
    <xf numFmtId="0" fontId="12" fillId="0" borderId="2" xfId="0" applyFont="1" applyBorder="1" applyAlignment="1">
      <alignment horizontal="left" vertical="center" wrapText="1"/>
    </xf>
    <xf numFmtId="0" fontId="2" fillId="0" borderId="10" xfId="0" applyFont="1" applyBorder="1" applyAlignment="1">
      <alignment horizontal="left"/>
    </xf>
    <xf numFmtId="0" fontId="2" fillId="0" borderId="7" xfId="0" applyFont="1" applyBorder="1" applyAlignment="1">
      <alignment vertical="center"/>
    </xf>
    <xf numFmtId="0" fontId="0" fillId="0" borderId="10" xfId="0" applyBorder="1"/>
    <xf numFmtId="0" fontId="0" fillId="0" borderId="10" xfId="0" applyBorder="1" applyAlignment="1">
      <alignment horizontal="center"/>
    </xf>
    <xf numFmtId="14" fontId="0" fillId="0" borderId="10" xfId="0" applyNumberFormat="1" applyBorder="1" applyAlignment="1">
      <alignment horizontal="left"/>
    </xf>
    <xf numFmtId="0" fontId="2" fillId="0" borderId="10" xfId="0" applyFont="1" applyBorder="1"/>
    <xf numFmtId="0" fontId="0" fillId="0" borderId="10" xfId="0" applyBorder="1" applyAlignment="1">
      <alignment horizontal="left"/>
    </xf>
    <xf numFmtId="14" fontId="0" fillId="0" borderId="12" xfId="0" applyNumberFormat="1" applyBorder="1" applyAlignment="1">
      <alignment horizontal="left"/>
    </xf>
    <xf numFmtId="0" fontId="0" fillId="0" borderId="11" xfId="0" applyBorder="1" applyAlignment="1">
      <alignment horizontal="left"/>
    </xf>
    <xf numFmtId="14" fontId="0" fillId="0" borderId="13" xfId="0" applyNumberFormat="1" applyBorder="1" applyAlignment="1">
      <alignment horizontal="left"/>
    </xf>
    <xf numFmtId="0" fontId="2" fillId="0" borderId="8" xfId="0" applyFont="1" applyBorder="1" applyAlignment="1">
      <alignment vertical="center"/>
    </xf>
    <xf numFmtId="0" fontId="25" fillId="0" borderId="7" xfId="0" applyFont="1" applyBorder="1" applyAlignment="1">
      <alignment vertical="center"/>
    </xf>
    <xf numFmtId="14" fontId="12" fillId="0" borderId="2" xfId="0" applyNumberFormat="1" applyFont="1" applyBorder="1" applyAlignment="1">
      <alignment vertical="center"/>
    </xf>
    <xf numFmtId="14" fontId="12" fillId="0" borderId="2" xfId="0" applyNumberFormat="1" applyFont="1" applyBorder="1" applyAlignment="1">
      <alignment horizontal="center" wrapText="1"/>
    </xf>
    <xf numFmtId="0" fontId="0" fillId="0" borderId="0" xfId="0"/>
    <xf numFmtId="0" fontId="0" fillId="0" borderId="0" xfId="0" applyAlignment="1"/>
  </cellXfs>
  <cellStyles count="5">
    <cellStyle name="Moneda" xfId="2" builtinId="4"/>
    <cellStyle name="Moneda 2" xfId="4" xr:uid="{66E20433-295B-4458-A485-DE728FC04E71}"/>
    <cellStyle name="Normal" xfId="0" builtinId="0"/>
    <cellStyle name="Normal 2" xfId="1" xr:uid="{00000000-0005-0000-0000-000001000000}"/>
    <cellStyle name="Normal 2 2" xfId="3" xr:uid="{18CE1046-2F90-41D4-8342-F256CFB433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1:P293"/>
  <sheetViews>
    <sheetView showGridLines="0" topLeftCell="A262" zoomScaleNormal="100" workbookViewId="0">
      <selection activeCell="A271" sqref="A271"/>
    </sheetView>
  </sheetViews>
  <sheetFormatPr defaultColWidth="9.26953125" defaultRowHeight="12.5" x14ac:dyDescent="0.25"/>
  <cols>
    <col min="1" max="1" width="2" customWidth="1"/>
    <col min="2" max="2" width="19.7265625" style="25" customWidth="1"/>
    <col min="3" max="3" width="95.26953125" customWidth="1"/>
    <col min="4" max="4" width="32.26953125" bestFit="1" customWidth="1"/>
    <col min="5" max="5" width="8.7265625" style="89" customWidth="1"/>
    <col min="6" max="6" width="32.26953125" customWidth="1"/>
    <col min="7" max="7" width="51.26953125" customWidth="1"/>
    <col min="8" max="8" width="19.26953125" bestFit="1" customWidth="1"/>
    <col min="9" max="9" width="28.453125" customWidth="1"/>
    <col min="10" max="10" width="9.26953125" customWidth="1"/>
    <col min="11" max="11" width="2" customWidth="1"/>
  </cols>
  <sheetData>
    <row r="1" spans="2:9" ht="29.25" customHeight="1" x14ac:dyDescent="0.6">
      <c r="B1" s="20" t="s">
        <v>0</v>
      </c>
    </row>
    <row r="2" spans="2:9" ht="25" x14ac:dyDescent="0.5">
      <c r="B2" s="21" t="s">
        <v>1</v>
      </c>
    </row>
    <row r="4" spans="2:9" ht="20.25" customHeight="1" x14ac:dyDescent="0.25">
      <c r="B4" s="22" t="s">
        <v>2</v>
      </c>
      <c r="C4" s="1"/>
      <c r="D4" s="1"/>
      <c r="E4" s="90"/>
      <c r="F4" s="1"/>
      <c r="G4" s="1"/>
      <c r="H4" s="1"/>
      <c r="I4" s="1"/>
    </row>
    <row r="5" spans="2:9" ht="30" customHeight="1" x14ac:dyDescent="0.5">
      <c r="B5" s="23" t="s">
        <v>3</v>
      </c>
      <c r="C5" s="2"/>
      <c r="D5" s="2"/>
      <c r="E5" s="91"/>
      <c r="F5" s="2"/>
      <c r="G5" s="2"/>
      <c r="H5" s="2"/>
      <c r="I5" s="2"/>
    </row>
    <row r="7" spans="2:9" ht="36.75" customHeight="1" x14ac:dyDescent="0.25">
      <c r="B7" s="24" t="s">
        <v>4</v>
      </c>
      <c r="C7" s="4" t="s">
        <v>5</v>
      </c>
      <c r="D7" s="4" t="s">
        <v>6</v>
      </c>
      <c r="E7" s="4" t="s">
        <v>7</v>
      </c>
      <c r="F7" s="8" t="s">
        <v>8</v>
      </c>
      <c r="G7" s="9" t="s">
        <v>9</v>
      </c>
      <c r="H7" s="8" t="s">
        <v>10</v>
      </c>
      <c r="I7" s="8" t="s">
        <v>11</v>
      </c>
    </row>
    <row r="8" spans="2:9" s="29" customFormat="1" x14ac:dyDescent="0.25">
      <c r="B8" s="36">
        <v>43381</v>
      </c>
      <c r="C8" s="28" t="s">
        <v>12</v>
      </c>
      <c r="D8" s="28" t="s">
        <v>13</v>
      </c>
      <c r="E8" s="92"/>
      <c r="F8" s="28" t="s">
        <v>14</v>
      </c>
      <c r="G8" s="28" t="s">
        <v>15</v>
      </c>
      <c r="H8" s="28" t="s">
        <v>16</v>
      </c>
      <c r="I8" s="28" t="s">
        <v>17</v>
      </c>
    </row>
    <row r="9" spans="2:9" s="29" customFormat="1" x14ac:dyDescent="0.25">
      <c r="B9" s="36">
        <v>43395</v>
      </c>
      <c r="C9" s="28" t="s">
        <v>18</v>
      </c>
      <c r="D9" s="28" t="s">
        <v>19</v>
      </c>
      <c r="E9" s="93">
        <v>2592</v>
      </c>
      <c r="F9" s="28" t="s">
        <v>14</v>
      </c>
      <c r="G9" s="28" t="s">
        <v>20</v>
      </c>
      <c r="H9" s="28" t="s">
        <v>16</v>
      </c>
      <c r="I9" s="28" t="s">
        <v>17</v>
      </c>
    </row>
    <row r="10" spans="2:9" s="29" customFormat="1" x14ac:dyDescent="0.25">
      <c r="B10" s="36">
        <v>43420</v>
      </c>
      <c r="C10" s="28" t="s">
        <v>21</v>
      </c>
      <c r="D10" s="28" t="s">
        <v>19</v>
      </c>
      <c r="E10" s="92">
        <v>1992</v>
      </c>
      <c r="F10" s="28" t="s">
        <v>22</v>
      </c>
      <c r="G10" s="28" t="s">
        <v>23</v>
      </c>
      <c r="H10" s="28" t="s">
        <v>16</v>
      </c>
      <c r="I10" s="28" t="s">
        <v>17</v>
      </c>
    </row>
    <row r="11" spans="2:9" s="29" customFormat="1" x14ac:dyDescent="0.25">
      <c r="B11" s="36">
        <v>43480</v>
      </c>
      <c r="C11" s="28" t="s">
        <v>24</v>
      </c>
      <c r="D11" s="28" t="s">
        <v>13</v>
      </c>
      <c r="E11" s="92"/>
      <c r="F11" s="28" t="s">
        <v>25</v>
      </c>
      <c r="G11" s="28" t="s">
        <v>26</v>
      </c>
      <c r="H11" s="28" t="s">
        <v>16</v>
      </c>
      <c r="I11" s="28" t="s">
        <v>17</v>
      </c>
    </row>
    <row r="12" spans="2:9" s="29" customFormat="1" x14ac:dyDescent="0.25">
      <c r="B12" s="36">
        <v>43483</v>
      </c>
      <c r="C12" s="28" t="s">
        <v>27</v>
      </c>
      <c r="D12" s="28" t="s">
        <v>19</v>
      </c>
      <c r="E12" s="92">
        <v>872</v>
      </c>
      <c r="F12" s="28" t="s">
        <v>28</v>
      </c>
      <c r="G12" s="28" t="s">
        <v>29</v>
      </c>
      <c r="H12" s="28" t="s">
        <v>16</v>
      </c>
      <c r="I12" s="28" t="s">
        <v>17</v>
      </c>
    </row>
    <row r="13" spans="2:9" x14ac:dyDescent="0.25">
      <c r="B13" s="39">
        <v>43509</v>
      </c>
      <c r="C13" s="28" t="s">
        <v>30</v>
      </c>
      <c r="D13" s="28" t="s">
        <v>13</v>
      </c>
      <c r="E13" s="92"/>
      <c r="F13" s="28" t="s">
        <v>28</v>
      </c>
      <c r="G13" s="28" t="s">
        <v>31</v>
      </c>
      <c r="H13" s="28" t="s">
        <v>16</v>
      </c>
      <c r="I13" s="28" t="s">
        <v>17</v>
      </c>
    </row>
    <row r="14" spans="2:9" x14ac:dyDescent="0.25">
      <c r="B14" s="42">
        <v>43529</v>
      </c>
      <c r="C14" s="43" t="s">
        <v>32</v>
      </c>
      <c r="D14" s="28" t="s">
        <v>13</v>
      </c>
      <c r="E14" s="92"/>
      <c r="F14" s="43" t="s">
        <v>28</v>
      </c>
      <c r="G14" s="43" t="s">
        <v>33</v>
      </c>
      <c r="H14" s="43" t="s">
        <v>16</v>
      </c>
      <c r="I14" s="43" t="s">
        <v>17</v>
      </c>
    </row>
    <row r="15" spans="2:9" x14ac:dyDescent="0.25">
      <c r="B15" s="39">
        <v>43530</v>
      </c>
      <c r="C15" s="28" t="s">
        <v>34</v>
      </c>
      <c r="D15" s="28" t="s">
        <v>35</v>
      </c>
      <c r="E15" s="92">
        <v>2852</v>
      </c>
      <c r="F15" s="28" t="s">
        <v>28</v>
      </c>
      <c r="G15" s="28" t="s">
        <v>36</v>
      </c>
      <c r="H15" s="28" t="s">
        <v>16</v>
      </c>
      <c r="I15" s="28" t="s">
        <v>17</v>
      </c>
    </row>
    <row r="16" spans="2:9" x14ac:dyDescent="0.25">
      <c r="B16" s="39">
        <v>43544</v>
      </c>
      <c r="C16" s="28" t="s">
        <v>37</v>
      </c>
      <c r="D16" s="28" t="s">
        <v>38</v>
      </c>
      <c r="E16" s="93">
        <v>2592</v>
      </c>
      <c r="F16" s="28" t="s">
        <v>28</v>
      </c>
      <c r="G16" s="28" t="s">
        <v>39</v>
      </c>
      <c r="H16" s="28" t="s">
        <v>16</v>
      </c>
      <c r="I16" s="28" t="s">
        <v>17</v>
      </c>
    </row>
    <row r="17" spans="2:9" x14ac:dyDescent="0.25">
      <c r="B17" s="48">
        <v>43551</v>
      </c>
      <c r="C17" s="49" t="s">
        <v>40</v>
      </c>
      <c r="D17" s="28" t="s">
        <v>13</v>
      </c>
      <c r="E17" s="92"/>
      <c r="F17" s="28" t="s">
        <v>28</v>
      </c>
      <c r="G17" s="28" t="s">
        <v>39</v>
      </c>
      <c r="H17" s="28" t="s">
        <v>16</v>
      </c>
      <c r="I17" s="28" t="s">
        <v>17</v>
      </c>
    </row>
    <row r="18" spans="2:9" x14ac:dyDescent="0.25">
      <c r="B18" s="39">
        <v>43558</v>
      </c>
      <c r="C18" s="28" t="s">
        <v>41</v>
      </c>
      <c r="D18" s="28" t="s">
        <v>19</v>
      </c>
      <c r="E18" s="92">
        <v>1112</v>
      </c>
      <c r="F18" s="28" t="s">
        <v>39</v>
      </c>
      <c r="G18" s="28" t="s">
        <v>39</v>
      </c>
      <c r="H18" s="28" t="s">
        <v>16</v>
      </c>
      <c r="I18" s="28" t="s">
        <v>17</v>
      </c>
    </row>
    <row r="19" spans="2:9" s="29" customFormat="1" x14ac:dyDescent="0.25">
      <c r="B19" s="39">
        <v>43566</v>
      </c>
      <c r="C19" s="28" t="s">
        <v>42</v>
      </c>
      <c r="D19" s="28" t="s">
        <v>13</v>
      </c>
      <c r="E19" s="92"/>
      <c r="F19" s="28" t="s">
        <v>39</v>
      </c>
      <c r="G19" s="28" t="s">
        <v>39</v>
      </c>
      <c r="H19" s="28" t="s">
        <v>16</v>
      </c>
      <c r="I19" s="28" t="s">
        <v>17</v>
      </c>
    </row>
    <row r="20" spans="2:9" x14ac:dyDescent="0.25">
      <c r="B20" s="39">
        <v>43584</v>
      </c>
      <c r="C20" s="28" t="s">
        <v>43</v>
      </c>
      <c r="D20" s="28" t="s">
        <v>13</v>
      </c>
      <c r="E20" s="92"/>
      <c r="F20" s="28" t="s">
        <v>39</v>
      </c>
      <c r="G20" s="28" t="s">
        <v>44</v>
      </c>
      <c r="H20" s="28" t="s">
        <v>16</v>
      </c>
      <c r="I20" s="28" t="s">
        <v>17</v>
      </c>
    </row>
    <row r="21" spans="2:9" x14ac:dyDescent="0.25">
      <c r="B21" s="39">
        <v>43585</v>
      </c>
      <c r="C21" s="28" t="s">
        <v>45</v>
      </c>
      <c r="D21" s="28" t="s">
        <v>13</v>
      </c>
      <c r="E21" s="92"/>
      <c r="F21" s="28" t="s">
        <v>39</v>
      </c>
      <c r="G21" s="28" t="s">
        <v>46</v>
      </c>
      <c r="H21" s="28" t="s">
        <v>16</v>
      </c>
      <c r="I21" s="28" t="s">
        <v>17</v>
      </c>
    </row>
    <row r="22" spans="2:9" x14ac:dyDescent="0.25">
      <c r="B22" s="39">
        <v>43585</v>
      </c>
      <c r="C22" s="28" t="s">
        <v>47</v>
      </c>
      <c r="D22" s="28" t="s">
        <v>13</v>
      </c>
      <c r="E22" s="92"/>
      <c r="F22" s="28" t="s">
        <v>39</v>
      </c>
      <c r="G22" s="28" t="s">
        <v>48</v>
      </c>
      <c r="H22" s="28" t="s">
        <v>16</v>
      </c>
      <c r="I22" s="28" t="s">
        <v>17</v>
      </c>
    </row>
    <row r="23" spans="2:9" x14ac:dyDescent="0.25">
      <c r="B23" s="39">
        <v>43585</v>
      </c>
      <c r="C23" s="28" t="s">
        <v>49</v>
      </c>
      <c r="D23" s="28" t="s">
        <v>13</v>
      </c>
      <c r="E23" s="92"/>
      <c r="F23" s="28" t="s">
        <v>39</v>
      </c>
      <c r="G23" s="28" t="s">
        <v>50</v>
      </c>
      <c r="H23" s="28" t="s">
        <v>16</v>
      </c>
      <c r="I23" s="28" t="s">
        <v>17</v>
      </c>
    </row>
    <row r="24" spans="2:9" x14ac:dyDescent="0.25">
      <c r="B24" s="39">
        <v>43586</v>
      </c>
      <c r="C24" s="28" t="s">
        <v>51</v>
      </c>
      <c r="D24" s="28" t="s">
        <v>13</v>
      </c>
      <c r="E24" s="92"/>
      <c r="F24" s="28" t="s">
        <v>39</v>
      </c>
      <c r="G24" s="28" t="s">
        <v>50</v>
      </c>
      <c r="H24" s="28" t="s">
        <v>16</v>
      </c>
      <c r="I24" s="28" t="s">
        <v>17</v>
      </c>
    </row>
    <row r="25" spans="2:9" x14ac:dyDescent="0.25">
      <c r="B25" s="39">
        <v>43586</v>
      </c>
      <c r="C25" s="28" t="s">
        <v>52</v>
      </c>
      <c r="D25" s="28" t="s">
        <v>13</v>
      </c>
      <c r="E25" s="92"/>
      <c r="F25" s="28" t="s">
        <v>39</v>
      </c>
      <c r="G25" s="28" t="s">
        <v>48</v>
      </c>
      <c r="H25" s="28" t="s">
        <v>16</v>
      </c>
      <c r="I25" s="28" t="s">
        <v>17</v>
      </c>
    </row>
    <row r="26" spans="2:9" x14ac:dyDescent="0.25">
      <c r="B26" s="39">
        <v>43587</v>
      </c>
      <c r="C26" s="28" t="s">
        <v>53</v>
      </c>
      <c r="D26" s="28" t="s">
        <v>13</v>
      </c>
      <c r="E26" s="92"/>
      <c r="F26" s="28" t="s">
        <v>39</v>
      </c>
      <c r="G26" s="28" t="s">
        <v>54</v>
      </c>
      <c r="H26" s="28" t="s">
        <v>16</v>
      </c>
      <c r="I26" s="28" t="s">
        <v>17</v>
      </c>
    </row>
    <row r="27" spans="2:9" x14ac:dyDescent="0.25">
      <c r="B27" s="39">
        <v>43587</v>
      </c>
      <c r="C27" s="28" t="s">
        <v>55</v>
      </c>
      <c r="D27" s="28" t="s">
        <v>13</v>
      </c>
      <c r="E27" s="92"/>
      <c r="F27" s="28" t="s">
        <v>39</v>
      </c>
      <c r="G27" s="28" t="s">
        <v>56</v>
      </c>
      <c r="H27" s="28" t="s">
        <v>16</v>
      </c>
      <c r="I27" s="28" t="s">
        <v>17</v>
      </c>
    </row>
    <row r="28" spans="2:9" x14ac:dyDescent="0.25">
      <c r="B28" s="39">
        <v>43587</v>
      </c>
      <c r="C28" s="28" t="s">
        <v>57</v>
      </c>
      <c r="D28" s="28" t="s">
        <v>13</v>
      </c>
      <c r="E28" s="92"/>
      <c r="F28" s="28" t="s">
        <v>39</v>
      </c>
      <c r="G28" s="28" t="s">
        <v>58</v>
      </c>
      <c r="H28" s="28" t="s">
        <v>16</v>
      </c>
      <c r="I28" s="28" t="s">
        <v>17</v>
      </c>
    </row>
    <row r="29" spans="2:9" s="47" customFormat="1" ht="13.5" customHeight="1" x14ac:dyDescent="0.25">
      <c r="B29" s="36">
        <v>43598</v>
      </c>
      <c r="C29" s="113" t="s">
        <v>59</v>
      </c>
      <c r="D29" s="113" t="s">
        <v>19</v>
      </c>
      <c r="E29" s="94">
        <v>812</v>
      </c>
      <c r="F29" s="113" t="s">
        <v>60</v>
      </c>
      <c r="G29" s="46" t="s">
        <v>61</v>
      </c>
      <c r="H29" s="113" t="s">
        <v>16</v>
      </c>
      <c r="I29" s="113" t="s">
        <v>17</v>
      </c>
    </row>
    <row r="30" spans="2:9" x14ac:dyDescent="0.25">
      <c r="B30" s="39">
        <v>43600</v>
      </c>
      <c r="C30" s="28" t="s">
        <v>62</v>
      </c>
      <c r="D30" s="28" t="s">
        <v>13</v>
      </c>
      <c r="E30" s="92"/>
      <c r="F30" s="28" t="s">
        <v>39</v>
      </c>
      <c r="G30" s="28" t="s">
        <v>63</v>
      </c>
      <c r="H30" s="28" t="s">
        <v>16</v>
      </c>
      <c r="I30" s="28" t="s">
        <v>17</v>
      </c>
    </row>
    <row r="31" spans="2:9" x14ac:dyDescent="0.25">
      <c r="B31" s="39">
        <v>43608</v>
      </c>
      <c r="C31" s="28" t="s">
        <v>64</v>
      </c>
      <c r="D31" s="113" t="s">
        <v>19</v>
      </c>
      <c r="E31" s="95">
        <v>2891</v>
      </c>
      <c r="F31" s="28" t="s">
        <v>39</v>
      </c>
      <c r="G31" s="28" t="s">
        <v>39</v>
      </c>
      <c r="H31" s="28" t="s">
        <v>16</v>
      </c>
      <c r="I31" s="28" t="s">
        <v>17</v>
      </c>
    </row>
    <row r="32" spans="2:9" x14ac:dyDescent="0.25">
      <c r="B32" s="39">
        <v>43628</v>
      </c>
      <c r="C32" s="28" t="s">
        <v>65</v>
      </c>
      <c r="D32" s="28" t="s">
        <v>13</v>
      </c>
      <c r="E32" s="92"/>
      <c r="F32" s="28" t="s">
        <v>39</v>
      </c>
      <c r="G32" s="28" t="s">
        <v>39</v>
      </c>
      <c r="H32" s="28" t="s">
        <v>16</v>
      </c>
      <c r="I32" s="28" t="s">
        <v>17</v>
      </c>
    </row>
    <row r="33" spans="2:9" x14ac:dyDescent="0.25">
      <c r="B33" s="39">
        <v>43651</v>
      </c>
      <c r="C33" s="28" t="s">
        <v>66</v>
      </c>
      <c r="D33" s="113" t="s">
        <v>19</v>
      </c>
      <c r="E33" s="92">
        <v>213</v>
      </c>
      <c r="F33" s="28" t="s">
        <v>67</v>
      </c>
      <c r="G33" s="28" t="s">
        <v>68</v>
      </c>
      <c r="H33" s="28" t="s">
        <v>16</v>
      </c>
      <c r="I33" s="28" t="s">
        <v>17</v>
      </c>
    </row>
    <row r="34" spans="2:9" s="29" customFormat="1" x14ac:dyDescent="0.25">
      <c r="B34" s="39">
        <v>43657</v>
      </c>
      <c r="C34" s="28" t="s">
        <v>69</v>
      </c>
      <c r="D34" s="28" t="s">
        <v>13</v>
      </c>
      <c r="E34" s="92"/>
      <c r="F34" s="28" t="s">
        <v>39</v>
      </c>
      <c r="G34" s="28" t="s">
        <v>39</v>
      </c>
      <c r="H34" s="28" t="s">
        <v>16</v>
      </c>
      <c r="I34" s="28" t="s">
        <v>17</v>
      </c>
    </row>
    <row r="35" spans="2:9" s="29" customFormat="1" x14ac:dyDescent="0.25">
      <c r="B35" s="39">
        <v>43658</v>
      </c>
      <c r="C35" s="28" t="s">
        <v>70</v>
      </c>
      <c r="D35" s="28" t="s">
        <v>13</v>
      </c>
      <c r="E35" s="92"/>
      <c r="F35" s="28" t="s">
        <v>71</v>
      </c>
      <c r="G35" s="28" t="s">
        <v>72</v>
      </c>
      <c r="H35" s="28" t="s">
        <v>16</v>
      </c>
      <c r="I35" s="28" t="s">
        <v>17</v>
      </c>
    </row>
    <row r="36" spans="2:9" x14ac:dyDescent="0.25">
      <c r="B36" s="52">
        <v>43671</v>
      </c>
      <c r="C36" s="53" t="s">
        <v>73</v>
      </c>
      <c r="D36" s="28" t="s">
        <v>13</v>
      </c>
      <c r="E36" s="96"/>
      <c r="F36" s="53" t="s">
        <v>39</v>
      </c>
      <c r="G36" s="53" t="s">
        <v>39</v>
      </c>
      <c r="H36" s="53" t="s">
        <v>16</v>
      </c>
      <c r="I36" s="53" t="s">
        <v>17</v>
      </c>
    </row>
    <row r="37" spans="2:9" x14ac:dyDescent="0.25">
      <c r="B37" s="52">
        <v>43677</v>
      </c>
      <c r="C37" s="53" t="s">
        <v>74</v>
      </c>
      <c r="D37" s="28" t="s">
        <v>13</v>
      </c>
      <c r="E37" s="96"/>
      <c r="F37" s="53" t="s">
        <v>39</v>
      </c>
      <c r="G37" s="53" t="s">
        <v>39</v>
      </c>
      <c r="H37" s="53" t="s">
        <v>16</v>
      </c>
      <c r="I37" s="53" t="s">
        <v>17</v>
      </c>
    </row>
    <row r="38" spans="2:9" x14ac:dyDescent="0.25">
      <c r="B38" s="52">
        <v>43713</v>
      </c>
      <c r="C38" s="53" t="s">
        <v>75</v>
      </c>
      <c r="D38" s="28" t="s">
        <v>38</v>
      </c>
      <c r="E38" s="93">
        <v>2592</v>
      </c>
      <c r="F38" s="53" t="s">
        <v>39</v>
      </c>
      <c r="G38" s="53" t="s">
        <v>76</v>
      </c>
      <c r="H38" s="53" t="s">
        <v>16</v>
      </c>
      <c r="I38" s="53" t="s">
        <v>17</v>
      </c>
    </row>
    <row r="39" spans="2:9" x14ac:dyDescent="0.25">
      <c r="B39" s="52">
        <v>43713</v>
      </c>
      <c r="C39" s="53" t="s">
        <v>77</v>
      </c>
      <c r="D39" s="28" t="s">
        <v>13</v>
      </c>
      <c r="E39" s="96"/>
      <c r="F39" s="53" t="s">
        <v>78</v>
      </c>
      <c r="G39" s="53" t="s">
        <v>79</v>
      </c>
      <c r="H39" s="53" t="s">
        <v>16</v>
      </c>
      <c r="I39" s="53" t="s">
        <v>17</v>
      </c>
    </row>
    <row r="40" spans="2:9" x14ac:dyDescent="0.25">
      <c r="B40" s="52">
        <v>43718</v>
      </c>
      <c r="C40" s="53" t="s">
        <v>80</v>
      </c>
      <c r="D40" s="28" t="s">
        <v>13</v>
      </c>
      <c r="E40" s="96"/>
      <c r="F40" s="53" t="s">
        <v>81</v>
      </c>
      <c r="G40" s="53" t="s">
        <v>39</v>
      </c>
      <c r="H40" s="53" t="s">
        <v>16</v>
      </c>
      <c r="I40" s="53" t="s">
        <v>17</v>
      </c>
    </row>
    <row r="41" spans="2:9" x14ac:dyDescent="0.25">
      <c r="B41" s="52">
        <v>43725</v>
      </c>
      <c r="C41" s="28" t="s">
        <v>82</v>
      </c>
      <c r="D41" s="28" t="s">
        <v>13</v>
      </c>
      <c r="E41" s="96"/>
      <c r="F41" s="53" t="s">
        <v>39</v>
      </c>
      <c r="G41" s="53" t="s">
        <v>83</v>
      </c>
      <c r="H41" s="53" t="s">
        <v>16</v>
      </c>
      <c r="I41" s="53" t="s">
        <v>17</v>
      </c>
    </row>
    <row r="42" spans="2:9" x14ac:dyDescent="0.25">
      <c r="B42" s="52">
        <v>43727</v>
      </c>
      <c r="C42" s="28" t="s">
        <v>84</v>
      </c>
      <c r="D42" s="28" t="s">
        <v>13</v>
      </c>
      <c r="E42" s="96"/>
      <c r="F42" s="53" t="s">
        <v>85</v>
      </c>
      <c r="G42" s="28" t="s">
        <v>39</v>
      </c>
      <c r="H42" s="53" t="s">
        <v>16</v>
      </c>
      <c r="I42" s="53" t="s">
        <v>17</v>
      </c>
    </row>
    <row r="43" spans="2:9" x14ac:dyDescent="0.25">
      <c r="B43" s="52">
        <v>43733</v>
      </c>
      <c r="C43" s="53" t="s">
        <v>86</v>
      </c>
      <c r="D43" s="28" t="s">
        <v>13</v>
      </c>
      <c r="E43" s="96"/>
      <c r="F43" s="53" t="s">
        <v>39</v>
      </c>
      <c r="G43" s="53" t="s">
        <v>87</v>
      </c>
      <c r="H43" s="53" t="s">
        <v>16</v>
      </c>
      <c r="I43" s="53" t="s">
        <v>17</v>
      </c>
    </row>
    <row r="44" spans="2:9" x14ac:dyDescent="0.25">
      <c r="B44" s="52">
        <v>43739</v>
      </c>
      <c r="C44" s="53" t="s">
        <v>88</v>
      </c>
      <c r="D44" s="28" t="s">
        <v>13</v>
      </c>
      <c r="E44" s="96"/>
      <c r="F44" s="53" t="s">
        <v>39</v>
      </c>
      <c r="G44" s="53" t="s">
        <v>39</v>
      </c>
      <c r="H44" s="53" t="s">
        <v>16</v>
      </c>
      <c r="I44" s="53" t="s">
        <v>17</v>
      </c>
    </row>
    <row r="45" spans="2:9" x14ac:dyDescent="0.25">
      <c r="B45" s="52">
        <v>43753</v>
      </c>
      <c r="C45" s="53" t="s">
        <v>89</v>
      </c>
      <c r="D45" s="28" t="s">
        <v>13</v>
      </c>
      <c r="E45" s="96"/>
      <c r="F45" s="53" t="s">
        <v>39</v>
      </c>
      <c r="G45" s="53" t="s">
        <v>90</v>
      </c>
      <c r="H45" s="53" t="s">
        <v>16</v>
      </c>
      <c r="I45" s="53" t="s">
        <v>17</v>
      </c>
    </row>
    <row r="46" spans="2:9" x14ac:dyDescent="0.25">
      <c r="B46" s="52">
        <v>43788</v>
      </c>
      <c r="C46" s="53" t="s">
        <v>91</v>
      </c>
      <c r="D46" s="28" t="s">
        <v>13</v>
      </c>
      <c r="E46" s="96"/>
      <c r="F46" s="53" t="s">
        <v>39</v>
      </c>
      <c r="G46" s="53" t="s">
        <v>92</v>
      </c>
      <c r="H46" s="53" t="s">
        <v>16</v>
      </c>
      <c r="I46" s="53" t="s">
        <v>17</v>
      </c>
    </row>
    <row r="47" spans="2:9" x14ac:dyDescent="0.25">
      <c r="B47" s="52">
        <v>43755</v>
      </c>
      <c r="C47" s="28" t="s">
        <v>93</v>
      </c>
      <c r="D47" s="28" t="s">
        <v>13</v>
      </c>
      <c r="E47" s="96"/>
      <c r="F47" s="53" t="s">
        <v>94</v>
      </c>
      <c r="G47" s="53" t="s">
        <v>95</v>
      </c>
      <c r="H47" s="53" t="s">
        <v>16</v>
      </c>
      <c r="I47" s="53" t="s">
        <v>17</v>
      </c>
    </row>
    <row r="48" spans="2:9" x14ac:dyDescent="0.25">
      <c r="B48" s="52">
        <v>43755</v>
      </c>
      <c r="C48" s="28" t="s">
        <v>96</v>
      </c>
      <c r="D48" s="28" t="s">
        <v>13</v>
      </c>
      <c r="E48" s="96"/>
      <c r="F48" s="53" t="s">
        <v>94</v>
      </c>
      <c r="G48" s="53" t="s">
        <v>97</v>
      </c>
      <c r="H48" s="53" t="s">
        <v>16</v>
      </c>
      <c r="I48" s="53" t="s">
        <v>17</v>
      </c>
    </row>
    <row r="49" spans="2:9" x14ac:dyDescent="0.25">
      <c r="B49" s="52">
        <v>43756</v>
      </c>
      <c r="C49" s="28" t="s">
        <v>98</v>
      </c>
      <c r="D49" s="28" t="s">
        <v>13</v>
      </c>
      <c r="E49" s="96"/>
      <c r="F49" s="53" t="s">
        <v>94</v>
      </c>
      <c r="G49" s="53" t="s">
        <v>99</v>
      </c>
      <c r="H49" s="53" t="s">
        <v>16</v>
      </c>
      <c r="I49" s="53" t="s">
        <v>17</v>
      </c>
    </row>
    <row r="50" spans="2:9" x14ac:dyDescent="0.25">
      <c r="B50" s="52">
        <v>43757</v>
      </c>
      <c r="C50" s="28" t="s">
        <v>100</v>
      </c>
      <c r="D50" s="28" t="s">
        <v>13</v>
      </c>
      <c r="E50" s="96"/>
      <c r="F50" s="53" t="s">
        <v>101</v>
      </c>
      <c r="G50" s="53" t="s">
        <v>102</v>
      </c>
      <c r="H50" s="53" t="s">
        <v>16</v>
      </c>
      <c r="I50" s="53" t="s">
        <v>17</v>
      </c>
    </row>
    <row r="51" spans="2:9" x14ac:dyDescent="0.25">
      <c r="B51" s="52">
        <v>43757</v>
      </c>
      <c r="C51" s="53" t="s">
        <v>103</v>
      </c>
      <c r="D51" s="28" t="s">
        <v>13</v>
      </c>
      <c r="E51" s="96"/>
      <c r="F51" s="53" t="s">
        <v>101</v>
      </c>
      <c r="G51" s="53" t="s">
        <v>104</v>
      </c>
      <c r="H51" s="53" t="s">
        <v>16</v>
      </c>
      <c r="I51" s="53" t="s">
        <v>17</v>
      </c>
    </row>
    <row r="52" spans="2:9" x14ac:dyDescent="0.25">
      <c r="B52" s="52">
        <v>43758</v>
      </c>
      <c r="C52" s="53" t="s">
        <v>105</v>
      </c>
      <c r="D52" s="28" t="s">
        <v>13</v>
      </c>
      <c r="E52" s="96"/>
      <c r="F52" s="53" t="s">
        <v>106</v>
      </c>
      <c r="G52" s="28" t="s">
        <v>39</v>
      </c>
      <c r="H52" s="53" t="s">
        <v>16</v>
      </c>
      <c r="I52" s="53" t="s">
        <v>17</v>
      </c>
    </row>
    <row r="53" spans="2:9" x14ac:dyDescent="0.25">
      <c r="B53" s="52">
        <v>43759</v>
      </c>
      <c r="C53" s="53" t="s">
        <v>107</v>
      </c>
      <c r="D53" s="28" t="s">
        <v>13</v>
      </c>
      <c r="E53" s="96"/>
      <c r="F53" s="53" t="s">
        <v>106</v>
      </c>
      <c r="G53" s="28" t="s">
        <v>39</v>
      </c>
      <c r="H53" s="53" t="s">
        <v>16</v>
      </c>
      <c r="I53" s="53" t="s">
        <v>17</v>
      </c>
    </row>
    <row r="54" spans="2:9" x14ac:dyDescent="0.25">
      <c r="B54" s="52">
        <v>43759</v>
      </c>
      <c r="C54" s="53" t="s">
        <v>108</v>
      </c>
      <c r="D54" s="28" t="s">
        <v>13</v>
      </c>
      <c r="E54" s="96"/>
      <c r="F54" s="53" t="s">
        <v>106</v>
      </c>
      <c r="G54" s="28" t="s">
        <v>39</v>
      </c>
      <c r="H54" s="53" t="s">
        <v>16</v>
      </c>
      <c r="I54" s="53" t="s">
        <v>17</v>
      </c>
    </row>
    <row r="55" spans="2:9" x14ac:dyDescent="0.25">
      <c r="B55" s="52">
        <v>43759</v>
      </c>
      <c r="C55" s="53" t="s">
        <v>109</v>
      </c>
      <c r="D55" s="28" t="s">
        <v>13</v>
      </c>
      <c r="E55" s="96"/>
      <c r="F55" s="53" t="s">
        <v>106</v>
      </c>
      <c r="G55" s="28" t="s">
        <v>39</v>
      </c>
      <c r="H55" s="53" t="s">
        <v>16</v>
      </c>
      <c r="I55" s="53" t="s">
        <v>17</v>
      </c>
    </row>
    <row r="56" spans="2:9" x14ac:dyDescent="0.25">
      <c r="B56" s="52">
        <v>43760</v>
      </c>
      <c r="C56" s="53" t="s">
        <v>110</v>
      </c>
      <c r="D56" s="28" t="s">
        <v>13</v>
      </c>
      <c r="E56" s="96"/>
      <c r="F56" s="53" t="s">
        <v>106</v>
      </c>
      <c r="G56" s="28" t="s">
        <v>39</v>
      </c>
      <c r="H56" s="53" t="s">
        <v>16</v>
      </c>
      <c r="I56" s="53" t="s">
        <v>17</v>
      </c>
    </row>
    <row r="57" spans="2:9" x14ac:dyDescent="0.25">
      <c r="B57" s="52">
        <v>43760</v>
      </c>
      <c r="C57" s="53" t="s">
        <v>111</v>
      </c>
      <c r="D57" s="28" t="s">
        <v>13</v>
      </c>
      <c r="E57" s="96"/>
      <c r="F57" s="53" t="s">
        <v>106</v>
      </c>
      <c r="G57" s="28" t="s">
        <v>39</v>
      </c>
      <c r="H57" s="53" t="s">
        <v>16</v>
      </c>
      <c r="I57" s="53" t="s">
        <v>17</v>
      </c>
    </row>
    <row r="58" spans="2:9" x14ac:dyDescent="0.25">
      <c r="B58" s="52">
        <v>43760</v>
      </c>
      <c r="C58" s="53" t="s">
        <v>112</v>
      </c>
      <c r="D58" s="28" t="s">
        <v>13</v>
      </c>
      <c r="E58" s="96"/>
      <c r="F58" s="53" t="s">
        <v>106</v>
      </c>
      <c r="G58" s="28" t="s">
        <v>39</v>
      </c>
      <c r="H58" s="53" t="s">
        <v>16</v>
      </c>
      <c r="I58" s="53" t="s">
        <v>17</v>
      </c>
    </row>
    <row r="59" spans="2:9" x14ac:dyDescent="0.25">
      <c r="B59" s="52">
        <v>43766</v>
      </c>
      <c r="C59" s="53" t="s">
        <v>113</v>
      </c>
      <c r="D59" s="28" t="s">
        <v>13</v>
      </c>
      <c r="E59" s="96"/>
      <c r="F59" s="53" t="s">
        <v>114</v>
      </c>
      <c r="G59" s="53" t="s">
        <v>115</v>
      </c>
      <c r="H59" s="53" t="s">
        <v>16</v>
      </c>
      <c r="I59" s="53" t="s">
        <v>17</v>
      </c>
    </row>
    <row r="60" spans="2:9" x14ac:dyDescent="0.25">
      <c r="B60" s="52">
        <v>43766</v>
      </c>
      <c r="C60" s="53" t="s">
        <v>116</v>
      </c>
      <c r="D60" s="28" t="s">
        <v>13</v>
      </c>
      <c r="E60" s="96"/>
      <c r="F60" s="53" t="s">
        <v>114</v>
      </c>
      <c r="G60" s="28" t="s">
        <v>39</v>
      </c>
      <c r="H60" s="53" t="s">
        <v>16</v>
      </c>
      <c r="I60" s="53" t="s">
        <v>17</v>
      </c>
    </row>
    <row r="61" spans="2:9" x14ac:dyDescent="0.25">
      <c r="B61" s="52">
        <v>43767</v>
      </c>
      <c r="C61" s="53" t="s">
        <v>117</v>
      </c>
      <c r="D61" s="28" t="s">
        <v>13</v>
      </c>
      <c r="E61" s="96"/>
      <c r="F61" s="53" t="s">
        <v>118</v>
      </c>
      <c r="G61" s="28" t="s">
        <v>39</v>
      </c>
      <c r="H61" s="53" t="s">
        <v>16</v>
      </c>
      <c r="I61" s="53" t="s">
        <v>17</v>
      </c>
    </row>
    <row r="62" spans="2:9" x14ac:dyDescent="0.25">
      <c r="B62" s="52">
        <v>43768</v>
      </c>
      <c r="C62" s="53" t="s">
        <v>119</v>
      </c>
      <c r="D62" s="28" t="s">
        <v>13</v>
      </c>
      <c r="E62" s="96"/>
      <c r="F62" s="53" t="s">
        <v>118</v>
      </c>
      <c r="G62" s="28" t="s">
        <v>39</v>
      </c>
      <c r="H62" s="53" t="s">
        <v>16</v>
      </c>
      <c r="I62" s="53" t="s">
        <v>17</v>
      </c>
    </row>
    <row r="63" spans="2:9" x14ac:dyDescent="0.25">
      <c r="B63" s="52">
        <v>43770</v>
      </c>
      <c r="C63" s="28" t="s">
        <v>120</v>
      </c>
      <c r="D63" s="28" t="s">
        <v>13</v>
      </c>
      <c r="E63" s="96"/>
      <c r="F63" s="53" t="s">
        <v>121</v>
      </c>
      <c r="G63" s="28" t="s">
        <v>39</v>
      </c>
      <c r="H63" s="53" t="s">
        <v>16</v>
      </c>
      <c r="I63" s="53" t="s">
        <v>17</v>
      </c>
    </row>
    <row r="64" spans="2:9" x14ac:dyDescent="0.25">
      <c r="B64" s="52">
        <v>43770</v>
      </c>
      <c r="C64" s="53" t="s">
        <v>122</v>
      </c>
      <c r="D64" s="28" t="s">
        <v>13</v>
      </c>
      <c r="E64" s="96"/>
      <c r="F64" s="53" t="s">
        <v>121</v>
      </c>
      <c r="G64" s="28" t="s">
        <v>39</v>
      </c>
      <c r="H64" s="53" t="s">
        <v>16</v>
      </c>
      <c r="I64" s="53" t="s">
        <v>17</v>
      </c>
    </row>
    <row r="65" spans="2:9" x14ac:dyDescent="0.25">
      <c r="B65" s="52">
        <v>43770</v>
      </c>
      <c r="C65" s="28" t="s">
        <v>123</v>
      </c>
      <c r="D65" s="28" t="s">
        <v>13</v>
      </c>
      <c r="E65" s="96"/>
      <c r="F65" s="53" t="s">
        <v>121</v>
      </c>
      <c r="G65" s="28" t="s">
        <v>39</v>
      </c>
      <c r="H65" s="53" t="s">
        <v>16</v>
      </c>
      <c r="I65" s="53" t="s">
        <v>17</v>
      </c>
    </row>
    <row r="66" spans="2:9" x14ac:dyDescent="0.25">
      <c r="B66" s="52">
        <v>43788</v>
      </c>
      <c r="C66" s="53" t="s">
        <v>124</v>
      </c>
      <c r="D66" s="28" t="s">
        <v>13</v>
      </c>
      <c r="E66" s="96"/>
      <c r="F66" s="53" t="s">
        <v>39</v>
      </c>
      <c r="G66" s="53" t="s">
        <v>39</v>
      </c>
      <c r="H66" s="53" t="s">
        <v>16</v>
      </c>
      <c r="I66" s="53" t="s">
        <v>17</v>
      </c>
    </row>
    <row r="67" spans="2:9" x14ac:dyDescent="0.25">
      <c r="B67" s="52">
        <v>43794</v>
      </c>
      <c r="C67" s="53" t="s">
        <v>125</v>
      </c>
      <c r="D67" s="28" t="s">
        <v>13</v>
      </c>
      <c r="E67" s="96"/>
      <c r="F67" s="53" t="s">
        <v>39</v>
      </c>
      <c r="G67" s="28" t="s">
        <v>39</v>
      </c>
      <c r="H67" s="53" t="s">
        <v>16</v>
      </c>
      <c r="I67" s="53" t="s">
        <v>17</v>
      </c>
    </row>
    <row r="68" spans="2:9" x14ac:dyDescent="0.25">
      <c r="B68" s="52">
        <v>43795</v>
      </c>
      <c r="C68" s="53" t="s">
        <v>126</v>
      </c>
      <c r="D68" s="28" t="s">
        <v>13</v>
      </c>
      <c r="E68" s="96"/>
      <c r="F68" s="53" t="s">
        <v>39</v>
      </c>
      <c r="G68" s="53" t="s">
        <v>127</v>
      </c>
      <c r="H68" s="53" t="s">
        <v>16</v>
      </c>
      <c r="I68" s="53" t="s">
        <v>17</v>
      </c>
    </row>
    <row r="69" spans="2:9" x14ac:dyDescent="0.25">
      <c r="B69" s="52">
        <v>43796</v>
      </c>
      <c r="C69" s="53" t="s">
        <v>128</v>
      </c>
      <c r="D69" s="28" t="s">
        <v>13</v>
      </c>
      <c r="E69" s="96"/>
      <c r="F69" s="53" t="s">
        <v>129</v>
      </c>
      <c r="G69" s="28" t="s">
        <v>129</v>
      </c>
      <c r="H69" s="53" t="s">
        <v>16</v>
      </c>
      <c r="I69" s="53" t="s">
        <v>17</v>
      </c>
    </row>
    <row r="70" spans="2:9" x14ac:dyDescent="0.25">
      <c r="B70" s="52">
        <v>43797</v>
      </c>
      <c r="C70" s="53" t="s">
        <v>130</v>
      </c>
      <c r="D70" s="100" t="s">
        <v>19</v>
      </c>
      <c r="E70" s="55">
        <v>1112</v>
      </c>
      <c r="F70" s="53" t="s">
        <v>39</v>
      </c>
      <c r="G70" s="28" t="s">
        <v>39</v>
      </c>
      <c r="H70" s="53" t="s">
        <v>16</v>
      </c>
      <c r="I70" s="53" t="s">
        <v>17</v>
      </c>
    </row>
    <row r="71" spans="2:9" x14ac:dyDescent="0.25">
      <c r="B71" s="52">
        <v>43803</v>
      </c>
      <c r="C71" s="53" t="s">
        <v>131</v>
      </c>
      <c r="D71" s="28" t="s">
        <v>13</v>
      </c>
      <c r="E71" s="96"/>
      <c r="F71" s="53" t="s">
        <v>39</v>
      </c>
      <c r="G71" s="28" t="s">
        <v>39</v>
      </c>
      <c r="H71" s="53" t="s">
        <v>16</v>
      </c>
      <c r="I71" s="53" t="s">
        <v>17</v>
      </c>
    </row>
    <row r="72" spans="2:9" x14ac:dyDescent="0.25">
      <c r="B72" s="52">
        <v>43809</v>
      </c>
      <c r="C72" s="53" t="s">
        <v>132</v>
      </c>
      <c r="D72" s="28" t="s">
        <v>13</v>
      </c>
      <c r="E72" s="96"/>
      <c r="F72" s="53" t="s">
        <v>133</v>
      </c>
      <c r="G72" s="53" t="s">
        <v>134</v>
      </c>
      <c r="H72" s="53" t="s">
        <v>16</v>
      </c>
      <c r="I72" s="53" t="s">
        <v>17</v>
      </c>
    </row>
    <row r="73" spans="2:9" x14ac:dyDescent="0.25">
      <c r="B73" s="52">
        <v>43809</v>
      </c>
      <c r="C73" s="53" t="s">
        <v>69</v>
      </c>
      <c r="D73" s="28" t="s">
        <v>13</v>
      </c>
      <c r="E73" s="96"/>
      <c r="F73" s="53" t="s">
        <v>39</v>
      </c>
      <c r="G73" s="28" t="s">
        <v>39</v>
      </c>
      <c r="H73" s="53" t="s">
        <v>16</v>
      </c>
      <c r="I73" s="53" t="s">
        <v>17</v>
      </c>
    </row>
    <row r="74" spans="2:9" x14ac:dyDescent="0.25">
      <c r="B74" s="52">
        <v>43817</v>
      </c>
      <c r="C74" s="28" t="s">
        <v>135</v>
      </c>
      <c r="D74" s="28" t="s">
        <v>13</v>
      </c>
      <c r="E74" s="96"/>
      <c r="F74" s="53" t="s">
        <v>39</v>
      </c>
      <c r="G74" s="28" t="s">
        <v>39</v>
      </c>
      <c r="H74" s="53" t="s">
        <v>16</v>
      </c>
      <c r="I74" s="53" t="s">
        <v>17</v>
      </c>
    </row>
    <row r="75" spans="2:9" x14ac:dyDescent="0.25">
      <c r="B75" s="52">
        <v>43818</v>
      </c>
      <c r="C75" s="53" t="s">
        <v>65</v>
      </c>
      <c r="D75" s="28" t="s">
        <v>136</v>
      </c>
      <c r="E75" s="96"/>
      <c r="F75" s="53" t="s">
        <v>39</v>
      </c>
      <c r="G75" s="53" t="s">
        <v>39</v>
      </c>
      <c r="H75" s="53" t="s">
        <v>16</v>
      </c>
      <c r="I75" s="53" t="s">
        <v>17</v>
      </c>
    </row>
    <row r="76" spans="2:9" x14ac:dyDescent="0.25">
      <c r="B76" s="52">
        <v>43839</v>
      </c>
      <c r="C76" s="28" t="s">
        <v>137</v>
      </c>
      <c r="D76" s="100" t="s">
        <v>19</v>
      </c>
      <c r="E76" s="54">
        <v>1112</v>
      </c>
      <c r="F76" s="53" t="s">
        <v>39</v>
      </c>
      <c r="G76" s="53" t="s">
        <v>39</v>
      </c>
      <c r="H76" s="53" t="s">
        <v>16</v>
      </c>
      <c r="I76" s="53" t="s">
        <v>17</v>
      </c>
    </row>
    <row r="77" spans="2:9" x14ac:dyDescent="0.25">
      <c r="B77" s="52">
        <v>43843</v>
      </c>
      <c r="C77" s="28" t="s">
        <v>138</v>
      </c>
      <c r="D77" s="28" t="s">
        <v>136</v>
      </c>
      <c r="E77" s="96"/>
      <c r="F77" s="53" t="s">
        <v>39</v>
      </c>
      <c r="G77" s="53" t="s">
        <v>139</v>
      </c>
      <c r="H77" s="53" t="s">
        <v>16</v>
      </c>
      <c r="I77" s="53" t="s">
        <v>17</v>
      </c>
    </row>
    <row r="78" spans="2:9" x14ac:dyDescent="0.25">
      <c r="B78" s="52">
        <v>43844</v>
      </c>
      <c r="C78" s="28" t="s">
        <v>140</v>
      </c>
      <c r="D78" s="28" t="s">
        <v>136</v>
      </c>
      <c r="E78" s="96"/>
      <c r="F78" s="28" t="s">
        <v>39</v>
      </c>
      <c r="G78" s="28" t="s">
        <v>39</v>
      </c>
      <c r="H78" s="28" t="s">
        <v>16</v>
      </c>
      <c r="I78" s="28" t="s">
        <v>17</v>
      </c>
    </row>
    <row r="79" spans="2:9" x14ac:dyDescent="0.25">
      <c r="B79" s="52">
        <v>43845</v>
      </c>
      <c r="C79" s="28" t="s">
        <v>141</v>
      </c>
      <c r="D79" s="28" t="s">
        <v>136</v>
      </c>
      <c r="E79" s="96"/>
      <c r="F79" s="28" t="s">
        <v>133</v>
      </c>
      <c r="G79" s="28" t="s">
        <v>142</v>
      </c>
      <c r="H79" s="28" t="s">
        <v>16</v>
      </c>
      <c r="I79" s="28" t="s">
        <v>17</v>
      </c>
    </row>
    <row r="80" spans="2:9" x14ac:dyDescent="0.25">
      <c r="B80" s="52">
        <v>43846</v>
      </c>
      <c r="C80" s="28" t="s">
        <v>143</v>
      </c>
      <c r="D80" s="28" t="s">
        <v>136</v>
      </c>
      <c r="E80" s="96"/>
      <c r="F80" s="28" t="s">
        <v>39</v>
      </c>
      <c r="G80" s="28" t="s">
        <v>142</v>
      </c>
      <c r="H80" s="28" t="s">
        <v>16</v>
      </c>
      <c r="I80" s="28" t="s">
        <v>17</v>
      </c>
    </row>
    <row r="81" spans="2:9" x14ac:dyDescent="0.25">
      <c r="B81" s="52">
        <v>43865</v>
      </c>
      <c r="C81" s="28" t="s">
        <v>144</v>
      </c>
      <c r="D81" s="28" t="s">
        <v>136</v>
      </c>
      <c r="E81" s="96"/>
      <c r="F81" s="28" t="s">
        <v>71</v>
      </c>
      <c r="G81" s="28" t="s">
        <v>145</v>
      </c>
      <c r="H81" s="28" t="s">
        <v>16</v>
      </c>
      <c r="I81" s="28" t="s">
        <v>17</v>
      </c>
    </row>
    <row r="82" spans="2:9" x14ac:dyDescent="0.25">
      <c r="B82" s="52">
        <v>43867</v>
      </c>
      <c r="C82" s="28" t="s">
        <v>146</v>
      </c>
      <c r="D82" s="28" t="s">
        <v>13</v>
      </c>
      <c r="E82" s="96"/>
      <c r="F82" s="28" t="s">
        <v>39</v>
      </c>
      <c r="G82" s="28" t="s">
        <v>39</v>
      </c>
      <c r="H82" s="28" t="s">
        <v>16</v>
      </c>
      <c r="I82" s="28" t="s">
        <v>17</v>
      </c>
    </row>
    <row r="83" spans="2:9" x14ac:dyDescent="0.25">
      <c r="B83" s="52">
        <v>43868</v>
      </c>
      <c r="C83" s="53" t="s">
        <v>147</v>
      </c>
      <c r="D83" s="28" t="s">
        <v>13</v>
      </c>
      <c r="E83" s="96"/>
      <c r="F83" s="28" t="s">
        <v>129</v>
      </c>
      <c r="G83" s="28" t="s">
        <v>129</v>
      </c>
      <c r="H83" s="28" t="s">
        <v>16</v>
      </c>
      <c r="I83" s="28" t="s">
        <v>17</v>
      </c>
    </row>
    <row r="84" spans="2:9" x14ac:dyDescent="0.25">
      <c r="B84" s="52">
        <v>43872</v>
      </c>
      <c r="C84" s="53" t="s">
        <v>148</v>
      </c>
      <c r="D84" s="28" t="s">
        <v>13</v>
      </c>
      <c r="E84" s="96"/>
      <c r="F84" s="53" t="s">
        <v>129</v>
      </c>
      <c r="G84" s="53" t="s">
        <v>129</v>
      </c>
      <c r="H84" s="53" t="s">
        <v>16</v>
      </c>
      <c r="I84" s="53" t="s">
        <v>17</v>
      </c>
    </row>
    <row r="85" spans="2:9" x14ac:dyDescent="0.25">
      <c r="B85" s="52">
        <v>43873</v>
      </c>
      <c r="C85" s="53" t="s">
        <v>149</v>
      </c>
      <c r="D85" s="28" t="s">
        <v>13</v>
      </c>
      <c r="E85" s="96"/>
      <c r="F85" s="53" t="s">
        <v>150</v>
      </c>
      <c r="G85" s="53" t="s">
        <v>151</v>
      </c>
      <c r="H85" s="53" t="s">
        <v>16</v>
      </c>
      <c r="I85" s="53" t="s">
        <v>17</v>
      </c>
    </row>
    <row r="86" spans="2:9" x14ac:dyDescent="0.25">
      <c r="B86" s="74">
        <v>43874</v>
      </c>
      <c r="C86" s="73" t="s">
        <v>152</v>
      </c>
      <c r="D86" s="28" t="s">
        <v>13</v>
      </c>
      <c r="E86" s="97"/>
      <c r="F86" s="73" t="s">
        <v>39</v>
      </c>
      <c r="G86" s="73" t="s">
        <v>39</v>
      </c>
      <c r="H86" s="73" t="s">
        <v>16</v>
      </c>
      <c r="I86" s="73" t="s">
        <v>17</v>
      </c>
    </row>
    <row r="87" spans="2:9" s="53" customFormat="1" x14ac:dyDescent="0.25">
      <c r="B87" s="52">
        <v>43875</v>
      </c>
      <c r="C87" s="54" t="s">
        <v>153</v>
      </c>
      <c r="D87" s="28" t="s">
        <v>13</v>
      </c>
      <c r="E87" s="96"/>
      <c r="F87" s="53" t="s">
        <v>39</v>
      </c>
      <c r="G87" s="53" t="s">
        <v>39</v>
      </c>
      <c r="H87" s="53" t="s">
        <v>16</v>
      </c>
      <c r="I87" s="53" t="s">
        <v>17</v>
      </c>
    </row>
    <row r="88" spans="2:9" s="53" customFormat="1" x14ac:dyDescent="0.25">
      <c r="B88" s="52">
        <v>43875</v>
      </c>
      <c r="C88" s="53" t="s">
        <v>154</v>
      </c>
      <c r="D88" s="28" t="s">
        <v>13</v>
      </c>
      <c r="E88" s="96"/>
      <c r="F88" s="53" t="s">
        <v>39</v>
      </c>
      <c r="G88" s="53" t="s">
        <v>39</v>
      </c>
      <c r="H88" s="53" t="s">
        <v>16</v>
      </c>
      <c r="I88" s="53" t="s">
        <v>17</v>
      </c>
    </row>
    <row r="89" spans="2:9" s="53" customFormat="1" x14ac:dyDescent="0.25">
      <c r="B89" s="52">
        <v>43878</v>
      </c>
      <c r="C89" s="53" t="s">
        <v>155</v>
      </c>
      <c r="D89" s="28" t="s">
        <v>13</v>
      </c>
      <c r="E89" s="96"/>
      <c r="F89" s="53" t="s">
        <v>156</v>
      </c>
      <c r="G89" s="53" t="s">
        <v>156</v>
      </c>
      <c r="H89" s="53" t="s">
        <v>16</v>
      </c>
      <c r="I89" s="53" t="s">
        <v>17</v>
      </c>
    </row>
    <row r="90" spans="2:9" s="53" customFormat="1" x14ac:dyDescent="0.25">
      <c r="B90" s="52">
        <v>43880</v>
      </c>
      <c r="C90" s="53" t="s">
        <v>157</v>
      </c>
      <c r="D90" s="28" t="s">
        <v>13</v>
      </c>
      <c r="E90" s="96"/>
      <c r="F90" s="53" t="s">
        <v>39</v>
      </c>
      <c r="G90" s="53" t="s">
        <v>39</v>
      </c>
      <c r="H90" s="53" t="s">
        <v>16</v>
      </c>
      <c r="I90" s="53" t="s">
        <v>17</v>
      </c>
    </row>
    <row r="91" spans="2:9" s="53" customFormat="1" x14ac:dyDescent="0.25">
      <c r="B91" s="52">
        <v>43881</v>
      </c>
      <c r="C91" s="53" t="s">
        <v>158</v>
      </c>
      <c r="D91" s="28" t="s">
        <v>13</v>
      </c>
      <c r="E91" s="96"/>
      <c r="F91" s="53" t="s">
        <v>39</v>
      </c>
      <c r="G91" s="53" t="s">
        <v>39</v>
      </c>
      <c r="H91" s="53" t="s">
        <v>16</v>
      </c>
      <c r="I91" s="53" t="s">
        <v>17</v>
      </c>
    </row>
    <row r="92" spans="2:9" s="53" customFormat="1" x14ac:dyDescent="0.25">
      <c r="B92" s="52">
        <v>43886</v>
      </c>
      <c r="C92" s="53" t="s">
        <v>159</v>
      </c>
      <c r="D92" s="28" t="s">
        <v>13</v>
      </c>
      <c r="E92" s="96"/>
      <c r="F92" s="53" t="s">
        <v>39</v>
      </c>
      <c r="G92" s="53" t="s">
        <v>160</v>
      </c>
      <c r="H92" s="53" t="s">
        <v>16</v>
      </c>
      <c r="I92" s="53" t="s">
        <v>17</v>
      </c>
    </row>
    <row r="93" spans="2:9" s="53" customFormat="1" x14ac:dyDescent="0.25">
      <c r="B93" s="52">
        <v>43888</v>
      </c>
      <c r="C93" s="53" t="s">
        <v>161</v>
      </c>
      <c r="D93" s="28" t="s">
        <v>13</v>
      </c>
      <c r="E93" s="96"/>
      <c r="F93" s="53" t="s">
        <v>39</v>
      </c>
      <c r="G93" s="53" t="s">
        <v>162</v>
      </c>
      <c r="H93" s="53" t="s">
        <v>16</v>
      </c>
      <c r="I93" s="53" t="s">
        <v>17</v>
      </c>
    </row>
    <row r="94" spans="2:9" s="53" customFormat="1" x14ac:dyDescent="0.25">
      <c r="B94" s="52">
        <v>43888</v>
      </c>
      <c r="C94" s="28" t="s">
        <v>163</v>
      </c>
      <c r="D94" s="28" t="s">
        <v>13</v>
      </c>
      <c r="E94" s="96"/>
      <c r="F94" s="53" t="s">
        <v>39</v>
      </c>
      <c r="G94" s="53" t="s">
        <v>39</v>
      </c>
      <c r="H94" s="53" t="s">
        <v>16</v>
      </c>
      <c r="I94" s="53" t="s">
        <v>17</v>
      </c>
    </row>
    <row r="95" spans="2:9" s="53" customFormat="1" x14ac:dyDescent="0.25">
      <c r="B95" s="52">
        <v>43895</v>
      </c>
      <c r="C95" s="53" t="s">
        <v>164</v>
      </c>
      <c r="D95" s="28" t="s">
        <v>13</v>
      </c>
      <c r="E95" s="96"/>
      <c r="F95" s="53" t="s">
        <v>39</v>
      </c>
      <c r="G95" s="53" t="s">
        <v>165</v>
      </c>
      <c r="H95" s="53" t="s">
        <v>16</v>
      </c>
      <c r="I95" s="53" t="s">
        <v>17</v>
      </c>
    </row>
    <row r="96" spans="2:9" s="53" customFormat="1" x14ac:dyDescent="0.25">
      <c r="B96" s="52">
        <v>43899</v>
      </c>
      <c r="C96" s="53" t="s">
        <v>166</v>
      </c>
      <c r="D96" s="28" t="s">
        <v>13</v>
      </c>
      <c r="E96" s="96"/>
      <c r="F96" s="53" t="s">
        <v>156</v>
      </c>
      <c r="G96" s="53" t="s">
        <v>156</v>
      </c>
      <c r="H96" s="53" t="s">
        <v>16</v>
      </c>
      <c r="I96" s="53" t="s">
        <v>17</v>
      </c>
    </row>
    <row r="97" spans="2:16" s="53" customFormat="1" x14ac:dyDescent="0.25">
      <c r="B97" s="52">
        <v>43985</v>
      </c>
      <c r="C97" s="53" t="s">
        <v>167</v>
      </c>
      <c r="D97" s="28" t="s">
        <v>13</v>
      </c>
      <c r="E97" s="96"/>
      <c r="F97" s="53" t="s">
        <v>168</v>
      </c>
      <c r="G97" s="53" t="s">
        <v>168</v>
      </c>
      <c r="H97" s="53" t="s">
        <v>16</v>
      </c>
      <c r="I97" s="53" t="s">
        <v>17</v>
      </c>
    </row>
    <row r="98" spans="2:16" s="77" customFormat="1" x14ac:dyDescent="0.25">
      <c r="B98" s="78">
        <v>43993</v>
      </c>
      <c r="C98" s="77" t="s">
        <v>169</v>
      </c>
      <c r="D98" s="79" t="s">
        <v>13</v>
      </c>
      <c r="E98" s="98"/>
      <c r="F98" s="77" t="s">
        <v>168</v>
      </c>
      <c r="G98" s="77" t="s">
        <v>168</v>
      </c>
      <c r="H98" s="77" t="s">
        <v>16</v>
      </c>
      <c r="I98" s="77" t="s">
        <v>17</v>
      </c>
    </row>
    <row r="99" spans="2:16" s="53" customFormat="1" x14ac:dyDescent="0.25">
      <c r="B99" s="52">
        <v>43997</v>
      </c>
      <c r="C99" s="53" t="s">
        <v>170</v>
      </c>
      <c r="D99" s="53" t="s">
        <v>13</v>
      </c>
      <c r="E99" s="96"/>
      <c r="F99" s="53" t="s">
        <v>168</v>
      </c>
      <c r="G99" s="53" t="s">
        <v>171</v>
      </c>
      <c r="H99" s="53" t="s">
        <v>16</v>
      </c>
      <c r="I99" s="53" t="s">
        <v>17</v>
      </c>
    </row>
    <row r="100" spans="2:16" s="77" customFormat="1" x14ac:dyDescent="0.25">
      <c r="B100" s="78">
        <v>43997</v>
      </c>
      <c r="C100" s="77" t="s">
        <v>172</v>
      </c>
      <c r="D100" s="77" t="s">
        <v>13</v>
      </c>
      <c r="E100" s="98"/>
      <c r="F100" s="77" t="s">
        <v>168</v>
      </c>
      <c r="H100" s="77" t="s">
        <v>16</v>
      </c>
      <c r="I100" s="77" t="s">
        <v>17</v>
      </c>
    </row>
    <row r="101" spans="2:16" s="77" customFormat="1" x14ac:dyDescent="0.25">
      <c r="B101" s="78">
        <v>43997</v>
      </c>
      <c r="C101" s="77" t="s">
        <v>173</v>
      </c>
      <c r="D101" s="77" t="s">
        <v>13</v>
      </c>
      <c r="E101" s="98"/>
      <c r="F101" s="77" t="s">
        <v>168</v>
      </c>
      <c r="G101" s="77" t="s">
        <v>168</v>
      </c>
      <c r="H101" s="77" t="s">
        <v>16</v>
      </c>
      <c r="I101" s="77" t="s">
        <v>17</v>
      </c>
    </row>
    <row r="102" spans="2:16" s="77" customFormat="1" x14ac:dyDescent="0.25">
      <c r="B102" s="78">
        <v>43998</v>
      </c>
      <c r="C102" s="77" t="s">
        <v>174</v>
      </c>
      <c r="D102" s="77" t="s">
        <v>13</v>
      </c>
      <c r="E102" s="98"/>
      <c r="F102" s="77" t="s">
        <v>175</v>
      </c>
      <c r="G102" s="77" t="s">
        <v>176</v>
      </c>
      <c r="H102" s="77" t="s">
        <v>16</v>
      </c>
      <c r="I102" s="77" t="s">
        <v>17</v>
      </c>
    </row>
    <row r="103" spans="2:16" s="80" customFormat="1" x14ac:dyDescent="0.25">
      <c r="B103" s="78">
        <v>44000</v>
      </c>
      <c r="C103" s="77" t="s">
        <v>177</v>
      </c>
      <c r="D103" s="79" t="s">
        <v>13</v>
      </c>
      <c r="E103" s="98"/>
      <c r="F103" s="77" t="s">
        <v>178</v>
      </c>
      <c r="G103" s="77" t="s">
        <v>178</v>
      </c>
      <c r="H103" s="77" t="s">
        <v>16</v>
      </c>
      <c r="I103" s="77" t="s">
        <v>17</v>
      </c>
      <c r="J103" s="77"/>
      <c r="K103" s="77"/>
      <c r="L103" s="77"/>
      <c r="M103" s="77"/>
      <c r="N103" s="77"/>
      <c r="O103" s="77"/>
      <c r="P103" s="77"/>
    </row>
    <row r="104" spans="2:16" s="80" customFormat="1" x14ac:dyDescent="0.25">
      <c r="B104" s="78">
        <v>44007</v>
      </c>
      <c r="C104" s="77" t="s">
        <v>179</v>
      </c>
      <c r="D104" s="77" t="s">
        <v>13</v>
      </c>
      <c r="E104" s="98"/>
      <c r="F104" s="77" t="s">
        <v>178</v>
      </c>
      <c r="G104" s="77" t="s">
        <v>180</v>
      </c>
      <c r="H104" s="77" t="s">
        <v>16</v>
      </c>
      <c r="I104" s="77" t="s">
        <v>17</v>
      </c>
      <c r="J104" s="77"/>
      <c r="K104" s="77"/>
      <c r="L104" s="77"/>
      <c r="M104" s="77"/>
      <c r="N104" s="77"/>
      <c r="O104" s="77"/>
      <c r="P104" s="77"/>
    </row>
    <row r="105" spans="2:16" s="80" customFormat="1" x14ac:dyDescent="0.25">
      <c r="B105" s="78">
        <v>44008</v>
      </c>
      <c r="C105" s="77" t="s">
        <v>181</v>
      </c>
      <c r="D105" s="79" t="s">
        <v>13</v>
      </c>
      <c r="E105" s="98"/>
      <c r="F105" s="77" t="s">
        <v>178</v>
      </c>
      <c r="G105" s="77" t="s">
        <v>182</v>
      </c>
      <c r="H105" s="77" t="s">
        <v>16</v>
      </c>
      <c r="I105" s="77" t="s">
        <v>17</v>
      </c>
      <c r="J105" s="77"/>
      <c r="K105" s="77"/>
      <c r="L105" s="77"/>
      <c r="M105" s="77"/>
      <c r="N105" s="77"/>
      <c r="O105" s="77"/>
      <c r="P105" s="77"/>
    </row>
    <row r="106" spans="2:16" s="80" customFormat="1" x14ac:dyDescent="0.25">
      <c r="B106" s="78">
        <v>44018</v>
      </c>
      <c r="C106" s="79" t="s">
        <v>183</v>
      </c>
      <c r="D106" s="77" t="s">
        <v>13</v>
      </c>
      <c r="E106" s="98"/>
      <c r="F106" s="77" t="s">
        <v>178</v>
      </c>
      <c r="G106" s="77" t="s">
        <v>184</v>
      </c>
      <c r="H106" s="77" t="s">
        <v>16</v>
      </c>
      <c r="I106" s="77" t="s">
        <v>17</v>
      </c>
      <c r="J106" s="77"/>
      <c r="K106" s="77"/>
      <c r="L106" s="77"/>
      <c r="M106" s="77"/>
      <c r="N106" s="77"/>
      <c r="O106" s="77"/>
      <c r="P106" s="77"/>
    </row>
    <row r="107" spans="2:16" s="80" customFormat="1" x14ac:dyDescent="0.25">
      <c r="B107" s="78">
        <v>44019</v>
      </c>
      <c r="C107" s="77" t="s">
        <v>185</v>
      </c>
      <c r="D107" s="80" t="s">
        <v>186</v>
      </c>
      <c r="E107" s="98">
        <v>2592</v>
      </c>
      <c r="F107" s="77" t="s">
        <v>39</v>
      </c>
      <c r="G107" s="77" t="s">
        <v>39</v>
      </c>
      <c r="H107" s="77" t="s">
        <v>16</v>
      </c>
      <c r="I107" s="77" t="s">
        <v>17</v>
      </c>
      <c r="J107" s="77"/>
      <c r="K107" s="77"/>
      <c r="L107" s="77"/>
      <c r="M107" s="77"/>
      <c r="N107" s="77"/>
      <c r="O107" s="77"/>
      <c r="P107" s="77"/>
    </row>
    <row r="108" spans="2:16" s="80" customFormat="1" x14ac:dyDescent="0.25">
      <c r="B108" s="78">
        <v>44020</v>
      </c>
      <c r="C108" s="77" t="s">
        <v>187</v>
      </c>
      <c r="D108" s="77" t="s">
        <v>13</v>
      </c>
      <c r="E108" s="98"/>
      <c r="F108" s="77" t="s">
        <v>39</v>
      </c>
      <c r="G108" s="77" t="s">
        <v>188</v>
      </c>
      <c r="H108" s="77" t="s">
        <v>16</v>
      </c>
      <c r="I108" s="77" t="s">
        <v>17</v>
      </c>
      <c r="J108" s="77"/>
      <c r="K108" s="77"/>
      <c r="L108" s="77"/>
      <c r="M108" s="77"/>
      <c r="N108" s="77"/>
      <c r="O108" s="77"/>
      <c r="P108" s="77"/>
    </row>
    <row r="109" spans="2:16" s="80" customFormat="1" x14ac:dyDescent="0.25">
      <c r="B109" s="81" t="s">
        <v>189</v>
      </c>
      <c r="C109" s="77" t="s">
        <v>190</v>
      </c>
      <c r="D109" s="77" t="s">
        <v>13</v>
      </c>
      <c r="E109" s="98"/>
      <c r="F109" s="77" t="s">
        <v>178</v>
      </c>
      <c r="G109" s="77" t="s">
        <v>178</v>
      </c>
      <c r="H109" s="77" t="s">
        <v>16</v>
      </c>
      <c r="I109" s="77" t="s">
        <v>17</v>
      </c>
      <c r="J109" s="77"/>
      <c r="K109" s="77"/>
      <c r="L109" s="77"/>
      <c r="M109" s="77"/>
      <c r="N109" s="77"/>
      <c r="O109" s="77"/>
      <c r="P109" s="77"/>
    </row>
    <row r="110" spans="2:16" s="80" customFormat="1" x14ac:dyDescent="0.25">
      <c r="B110" s="78">
        <v>44040</v>
      </c>
      <c r="C110" s="77" t="s">
        <v>191</v>
      </c>
      <c r="D110" s="77" t="s">
        <v>13</v>
      </c>
      <c r="E110" s="98"/>
      <c r="F110" s="77" t="s">
        <v>178</v>
      </c>
      <c r="G110" s="77" t="s">
        <v>192</v>
      </c>
      <c r="H110" s="77" t="s">
        <v>16</v>
      </c>
      <c r="I110" s="77" t="s">
        <v>17</v>
      </c>
      <c r="J110" s="77"/>
      <c r="K110" s="77"/>
      <c r="L110" s="77"/>
      <c r="M110" s="77"/>
      <c r="N110" s="77"/>
      <c r="O110" s="77"/>
      <c r="P110" s="77"/>
    </row>
    <row r="111" spans="2:16" s="80" customFormat="1" x14ac:dyDescent="0.25">
      <c r="B111" s="78">
        <v>44041</v>
      </c>
      <c r="C111" s="77" t="s">
        <v>193</v>
      </c>
      <c r="D111" s="77" t="s">
        <v>13</v>
      </c>
      <c r="E111" s="98"/>
      <c r="F111" s="77" t="s">
        <v>178</v>
      </c>
      <c r="G111" s="77" t="s">
        <v>194</v>
      </c>
      <c r="H111" s="77" t="s">
        <v>16</v>
      </c>
      <c r="I111" s="77" t="s">
        <v>17</v>
      </c>
      <c r="J111" s="77"/>
      <c r="K111" s="77"/>
      <c r="L111" s="77"/>
      <c r="M111" s="77"/>
      <c r="N111" s="77"/>
      <c r="O111" s="77"/>
      <c r="P111" s="77"/>
    </row>
    <row r="112" spans="2:16" s="80" customFormat="1" x14ac:dyDescent="0.25">
      <c r="B112" s="82">
        <v>44042</v>
      </c>
      <c r="C112" s="83" t="s">
        <v>195</v>
      </c>
      <c r="D112" s="79" t="s">
        <v>13</v>
      </c>
      <c r="E112" s="99"/>
      <c r="F112" s="86" t="s">
        <v>178</v>
      </c>
      <c r="G112" s="84" t="s">
        <v>196</v>
      </c>
      <c r="H112" s="84" t="s">
        <v>16</v>
      </c>
      <c r="I112" s="84" t="s">
        <v>17</v>
      </c>
    </row>
    <row r="113" spans="2:9" s="80" customFormat="1" x14ac:dyDescent="0.25">
      <c r="B113" s="78">
        <v>44069</v>
      </c>
      <c r="C113" s="77" t="s">
        <v>197</v>
      </c>
      <c r="D113" s="77" t="s">
        <v>13</v>
      </c>
      <c r="E113" s="98"/>
      <c r="F113" s="77" t="s">
        <v>198</v>
      </c>
      <c r="G113" s="77" t="s">
        <v>199</v>
      </c>
      <c r="H113" s="77" t="s">
        <v>16</v>
      </c>
      <c r="I113" s="77" t="s">
        <v>17</v>
      </c>
    </row>
    <row r="114" spans="2:9" s="80" customFormat="1" x14ac:dyDescent="0.25">
      <c r="B114" s="78">
        <v>44075</v>
      </c>
      <c r="C114" s="77" t="s">
        <v>200</v>
      </c>
      <c r="D114" s="77" t="s">
        <v>13</v>
      </c>
      <c r="E114" s="98"/>
      <c r="F114" s="77" t="s">
        <v>201</v>
      </c>
      <c r="G114" s="77" t="s">
        <v>202</v>
      </c>
      <c r="H114" s="77" t="s">
        <v>16</v>
      </c>
      <c r="I114" s="77" t="s">
        <v>17</v>
      </c>
    </row>
    <row r="115" spans="2:9" s="80" customFormat="1" x14ac:dyDescent="0.25">
      <c r="B115" s="78">
        <v>44078</v>
      </c>
      <c r="C115" s="77" t="s">
        <v>203</v>
      </c>
      <c r="D115" s="77" t="s">
        <v>13</v>
      </c>
      <c r="E115" s="98"/>
      <c r="F115" s="77" t="s">
        <v>201</v>
      </c>
      <c r="G115" s="77" t="s">
        <v>204</v>
      </c>
      <c r="H115" s="77" t="s">
        <v>16</v>
      </c>
      <c r="I115" s="77" t="s">
        <v>17</v>
      </c>
    </row>
    <row r="116" spans="2:9" s="80" customFormat="1" x14ac:dyDescent="0.25">
      <c r="B116" s="78">
        <v>44082</v>
      </c>
      <c r="C116" s="79" t="s">
        <v>205</v>
      </c>
      <c r="D116" s="77" t="s">
        <v>13</v>
      </c>
      <c r="E116" s="98"/>
      <c r="F116" s="79" t="s">
        <v>39</v>
      </c>
      <c r="G116" s="79" t="s">
        <v>39</v>
      </c>
      <c r="H116" s="79" t="s">
        <v>16</v>
      </c>
      <c r="I116" s="79" t="s">
        <v>17</v>
      </c>
    </row>
    <row r="117" spans="2:9" s="80" customFormat="1" x14ac:dyDescent="0.25">
      <c r="B117" s="78">
        <v>44082</v>
      </c>
      <c r="C117" s="77" t="s">
        <v>206</v>
      </c>
      <c r="D117" s="79" t="s">
        <v>13</v>
      </c>
      <c r="E117" s="98"/>
      <c r="F117" s="77" t="s">
        <v>207</v>
      </c>
      <c r="G117" s="77" t="s">
        <v>208</v>
      </c>
      <c r="H117" s="77" t="s">
        <v>16</v>
      </c>
      <c r="I117" s="77" t="s">
        <v>17</v>
      </c>
    </row>
    <row r="118" spans="2:9" x14ac:dyDescent="0.25">
      <c r="B118" s="52">
        <v>44083</v>
      </c>
      <c r="C118" s="85" t="s">
        <v>209</v>
      </c>
      <c r="D118" s="53" t="s">
        <v>13</v>
      </c>
      <c r="E118" s="96"/>
      <c r="F118" s="28" t="s">
        <v>210</v>
      </c>
      <c r="G118" s="28" t="s">
        <v>211</v>
      </c>
      <c r="H118" s="28" t="s">
        <v>16</v>
      </c>
      <c r="I118" s="28" t="s">
        <v>17</v>
      </c>
    </row>
    <row r="119" spans="2:9" s="80" customFormat="1" x14ac:dyDescent="0.25">
      <c r="B119" s="78">
        <v>44083</v>
      </c>
      <c r="C119" s="77" t="s">
        <v>212</v>
      </c>
      <c r="D119" s="77" t="s">
        <v>13</v>
      </c>
      <c r="E119" s="98"/>
      <c r="F119" s="79" t="s">
        <v>213</v>
      </c>
      <c r="G119" s="79" t="s">
        <v>213</v>
      </c>
      <c r="H119" s="79" t="s">
        <v>16</v>
      </c>
      <c r="I119" s="79" t="s">
        <v>17</v>
      </c>
    </row>
    <row r="120" spans="2:9" x14ac:dyDescent="0.25">
      <c r="B120" s="52">
        <v>44084</v>
      </c>
      <c r="C120" s="28" t="s">
        <v>214</v>
      </c>
      <c r="D120" s="53" t="s">
        <v>13</v>
      </c>
      <c r="E120" s="96"/>
      <c r="F120" s="28" t="s">
        <v>207</v>
      </c>
      <c r="G120" s="28" t="s">
        <v>215</v>
      </c>
      <c r="H120" s="28" t="s">
        <v>16</v>
      </c>
      <c r="I120" s="28" t="s">
        <v>17</v>
      </c>
    </row>
    <row r="121" spans="2:9" x14ac:dyDescent="0.25">
      <c r="B121" s="52">
        <v>44085</v>
      </c>
      <c r="C121" s="53" t="s">
        <v>216</v>
      </c>
      <c r="D121" s="53" t="s">
        <v>13</v>
      </c>
      <c r="E121" s="96"/>
      <c r="F121" s="53" t="s">
        <v>217</v>
      </c>
      <c r="G121" s="53" t="s">
        <v>218</v>
      </c>
      <c r="H121" s="53" t="s">
        <v>16</v>
      </c>
      <c r="I121" s="53" t="s">
        <v>17</v>
      </c>
    </row>
    <row r="122" spans="2:9" x14ac:dyDescent="0.25">
      <c r="B122" s="52">
        <v>44089</v>
      </c>
      <c r="C122" s="53" t="s">
        <v>219</v>
      </c>
      <c r="D122" s="53" t="s">
        <v>13</v>
      </c>
      <c r="E122" s="96"/>
      <c r="F122" s="53" t="s">
        <v>39</v>
      </c>
      <c r="G122" s="53" t="s">
        <v>39</v>
      </c>
      <c r="H122" s="53" t="s">
        <v>16</v>
      </c>
      <c r="I122" s="53" t="s">
        <v>17</v>
      </c>
    </row>
    <row r="123" spans="2:9" x14ac:dyDescent="0.25">
      <c r="B123" s="52">
        <v>44092</v>
      </c>
      <c r="C123" s="53" t="s">
        <v>220</v>
      </c>
      <c r="D123" s="53" t="s">
        <v>13</v>
      </c>
      <c r="E123" s="96"/>
      <c r="F123" s="53" t="s">
        <v>39</v>
      </c>
      <c r="G123" s="53" t="s">
        <v>39</v>
      </c>
      <c r="H123" s="53" t="s">
        <v>16</v>
      </c>
      <c r="I123" s="53" t="s">
        <v>17</v>
      </c>
    </row>
    <row r="124" spans="2:9" x14ac:dyDescent="0.25">
      <c r="B124" s="52">
        <v>44093</v>
      </c>
      <c r="C124" s="28" t="s">
        <v>221</v>
      </c>
      <c r="D124" s="53" t="s">
        <v>13</v>
      </c>
      <c r="E124" s="96"/>
      <c r="F124" s="53" t="s">
        <v>222</v>
      </c>
      <c r="G124" s="53" t="s">
        <v>222</v>
      </c>
      <c r="H124" s="53" t="s">
        <v>16</v>
      </c>
      <c r="I124" s="53" t="s">
        <v>17</v>
      </c>
    </row>
    <row r="125" spans="2:9" x14ac:dyDescent="0.25">
      <c r="B125" s="52">
        <v>44095</v>
      </c>
      <c r="C125" s="53" t="s">
        <v>223</v>
      </c>
      <c r="D125" s="53" t="s">
        <v>13</v>
      </c>
      <c r="E125" s="96"/>
      <c r="F125" s="53" t="s">
        <v>39</v>
      </c>
      <c r="G125" s="53" t="s">
        <v>39</v>
      </c>
      <c r="H125" s="53" t="s">
        <v>16</v>
      </c>
      <c r="I125" s="53" t="s">
        <v>17</v>
      </c>
    </row>
    <row r="126" spans="2:9" x14ac:dyDescent="0.25">
      <c r="B126" s="52">
        <v>44105</v>
      </c>
      <c r="C126" s="28" t="s">
        <v>59</v>
      </c>
      <c r="D126" s="80" t="s">
        <v>186</v>
      </c>
      <c r="E126" s="96">
        <v>812</v>
      </c>
      <c r="F126" s="28" t="s">
        <v>39</v>
      </c>
      <c r="G126" s="28" t="s">
        <v>39</v>
      </c>
      <c r="H126" s="28" t="s">
        <v>16</v>
      </c>
      <c r="I126" s="28" t="s">
        <v>17</v>
      </c>
    </row>
    <row r="127" spans="2:9" s="80" customFormat="1" x14ac:dyDescent="0.25">
      <c r="B127" s="78">
        <v>44111</v>
      </c>
      <c r="C127" s="77" t="s">
        <v>224</v>
      </c>
      <c r="D127" s="79" t="s">
        <v>13</v>
      </c>
      <c r="E127" s="98"/>
      <c r="F127" s="77" t="s">
        <v>168</v>
      </c>
      <c r="G127" s="77" t="s">
        <v>168</v>
      </c>
      <c r="H127" s="77" t="s">
        <v>16</v>
      </c>
      <c r="I127" s="77" t="s">
        <v>17</v>
      </c>
    </row>
    <row r="128" spans="2:9" s="80" customFormat="1" x14ac:dyDescent="0.25">
      <c r="B128" s="78">
        <v>44112</v>
      </c>
      <c r="C128" s="79" t="s">
        <v>225</v>
      </c>
      <c r="D128" s="77" t="s">
        <v>13</v>
      </c>
      <c r="E128" s="98"/>
      <c r="F128" s="77" t="s">
        <v>168</v>
      </c>
      <c r="G128" s="77" t="s">
        <v>168</v>
      </c>
      <c r="H128" s="77" t="s">
        <v>16</v>
      </c>
      <c r="I128" s="77" t="s">
        <v>17</v>
      </c>
    </row>
    <row r="129" spans="2:9" s="80" customFormat="1" ht="15.5" x14ac:dyDescent="0.35">
      <c r="B129" s="78">
        <v>44113</v>
      </c>
      <c r="C129" s="87" t="s">
        <v>226</v>
      </c>
      <c r="D129" s="77" t="s">
        <v>13</v>
      </c>
      <c r="E129" s="98"/>
      <c r="F129" s="79" t="s">
        <v>168</v>
      </c>
      <c r="G129" s="79" t="s">
        <v>168</v>
      </c>
      <c r="H129" s="79" t="s">
        <v>16</v>
      </c>
      <c r="I129" s="79" t="s">
        <v>17</v>
      </c>
    </row>
    <row r="130" spans="2:9" s="80" customFormat="1" x14ac:dyDescent="0.25">
      <c r="B130" s="78">
        <v>44113</v>
      </c>
      <c r="C130" s="79" t="s">
        <v>227</v>
      </c>
      <c r="D130" s="77" t="s">
        <v>13</v>
      </c>
      <c r="E130" s="98"/>
      <c r="F130" s="79" t="s">
        <v>168</v>
      </c>
      <c r="G130" s="79" t="s">
        <v>168</v>
      </c>
      <c r="H130" s="79" t="s">
        <v>16</v>
      </c>
      <c r="I130" s="79" t="s">
        <v>17</v>
      </c>
    </row>
    <row r="131" spans="2:9" x14ac:dyDescent="0.25">
      <c r="B131" s="52">
        <v>44137</v>
      </c>
      <c r="C131" s="53" t="s">
        <v>228</v>
      </c>
      <c r="D131" s="77" t="s">
        <v>13</v>
      </c>
      <c r="E131" s="96"/>
      <c r="F131" s="53" t="s">
        <v>71</v>
      </c>
      <c r="G131" s="53" t="s">
        <v>71</v>
      </c>
      <c r="H131" s="53" t="s">
        <v>16</v>
      </c>
      <c r="I131" s="53" t="s">
        <v>17</v>
      </c>
    </row>
    <row r="132" spans="2:9" x14ac:dyDescent="0.25">
      <c r="B132" s="52">
        <v>44139</v>
      </c>
      <c r="C132" s="53" t="s">
        <v>229</v>
      </c>
      <c r="D132" s="77" t="s">
        <v>13</v>
      </c>
      <c r="E132" s="96"/>
      <c r="F132" s="53" t="s">
        <v>168</v>
      </c>
      <c r="G132" s="53" t="s">
        <v>168</v>
      </c>
      <c r="H132" s="53" t="s">
        <v>16</v>
      </c>
      <c r="I132" s="53" t="s">
        <v>17</v>
      </c>
    </row>
    <row r="133" spans="2:9" x14ac:dyDescent="0.25">
      <c r="B133" s="52">
        <v>44140</v>
      </c>
      <c r="C133" s="53" t="s">
        <v>230</v>
      </c>
      <c r="D133" s="53" t="s">
        <v>19</v>
      </c>
      <c r="E133" s="92">
        <v>2852</v>
      </c>
      <c r="F133" s="53" t="s">
        <v>168</v>
      </c>
      <c r="G133" s="53" t="s">
        <v>168</v>
      </c>
      <c r="H133" s="53" t="s">
        <v>16</v>
      </c>
      <c r="I133" s="53" t="s">
        <v>17</v>
      </c>
    </row>
    <row r="134" spans="2:9" x14ac:dyDescent="0.25">
      <c r="B134" s="52">
        <v>44145</v>
      </c>
      <c r="C134" s="53" t="s">
        <v>231</v>
      </c>
      <c r="D134" s="77" t="s">
        <v>13</v>
      </c>
      <c r="E134" s="96"/>
      <c r="F134" s="53" t="s">
        <v>168</v>
      </c>
      <c r="G134" s="53" t="s">
        <v>168</v>
      </c>
      <c r="H134" s="53" t="s">
        <v>16</v>
      </c>
      <c r="I134" s="53" t="s">
        <v>17</v>
      </c>
    </row>
    <row r="135" spans="2:9" x14ac:dyDescent="0.25">
      <c r="B135" s="52">
        <v>44151</v>
      </c>
      <c r="C135" s="53" t="s">
        <v>232</v>
      </c>
      <c r="D135" s="77" t="s">
        <v>13</v>
      </c>
      <c r="E135" s="96"/>
      <c r="F135" s="53" t="s">
        <v>168</v>
      </c>
      <c r="G135" s="53" t="s">
        <v>168</v>
      </c>
      <c r="H135" s="53" t="s">
        <v>16</v>
      </c>
      <c r="I135" s="53" t="s">
        <v>17</v>
      </c>
    </row>
    <row r="136" spans="2:9" s="29" customFormat="1" x14ac:dyDescent="0.25">
      <c r="B136" s="39">
        <v>44153</v>
      </c>
      <c r="C136" s="28" t="s">
        <v>233</v>
      </c>
      <c r="D136" s="28" t="s">
        <v>13</v>
      </c>
      <c r="E136" s="28"/>
      <c r="F136" s="28" t="s">
        <v>168</v>
      </c>
      <c r="G136" s="28" t="s">
        <v>168</v>
      </c>
      <c r="H136" s="28" t="s">
        <v>16</v>
      </c>
      <c r="I136" s="28" t="s">
        <v>17</v>
      </c>
    </row>
    <row r="137" spans="2:9" s="29" customFormat="1" x14ac:dyDescent="0.25">
      <c r="B137" s="39">
        <v>44158</v>
      </c>
      <c r="C137" s="28" t="s">
        <v>234</v>
      </c>
      <c r="D137" s="28" t="s">
        <v>13</v>
      </c>
      <c r="E137" s="28"/>
      <c r="F137" s="28" t="s">
        <v>201</v>
      </c>
      <c r="G137" s="28" t="s">
        <v>201</v>
      </c>
      <c r="H137" s="28" t="s">
        <v>16</v>
      </c>
      <c r="I137" s="28" t="s">
        <v>17</v>
      </c>
    </row>
    <row r="138" spans="2:9" x14ac:dyDescent="0.25">
      <c r="B138" s="52">
        <v>44159</v>
      </c>
      <c r="C138" s="53" t="s">
        <v>235</v>
      </c>
      <c r="D138" s="28" t="s">
        <v>13</v>
      </c>
      <c r="E138" s="53"/>
      <c r="F138" s="53" t="s">
        <v>201</v>
      </c>
      <c r="G138" s="53" t="s">
        <v>201</v>
      </c>
      <c r="H138" s="53" t="s">
        <v>16</v>
      </c>
      <c r="I138" s="53" t="s">
        <v>17</v>
      </c>
    </row>
    <row r="139" spans="2:9" x14ac:dyDescent="0.25">
      <c r="B139" s="52">
        <v>44159</v>
      </c>
      <c r="C139" s="28" t="s">
        <v>236</v>
      </c>
      <c r="D139" s="77" t="s">
        <v>13</v>
      </c>
      <c r="E139" s="53"/>
      <c r="F139" s="53" t="s">
        <v>198</v>
      </c>
      <c r="G139" s="53" t="s">
        <v>198</v>
      </c>
      <c r="H139" s="53" t="s">
        <v>16</v>
      </c>
      <c r="I139" s="53" t="s">
        <v>17</v>
      </c>
    </row>
    <row r="140" spans="2:9" x14ac:dyDescent="0.25">
      <c r="B140" s="52">
        <v>44160</v>
      </c>
      <c r="C140" s="53" t="s">
        <v>237</v>
      </c>
      <c r="D140" s="53" t="s">
        <v>19</v>
      </c>
      <c r="E140" s="53">
        <v>1226</v>
      </c>
      <c r="F140" s="53" t="s">
        <v>198</v>
      </c>
      <c r="G140" s="53" t="s">
        <v>198</v>
      </c>
      <c r="H140" s="53" t="s">
        <v>16</v>
      </c>
      <c r="I140" s="53" t="s">
        <v>17</v>
      </c>
    </row>
    <row r="141" spans="2:9" x14ac:dyDescent="0.25">
      <c r="B141" s="52">
        <v>44161</v>
      </c>
      <c r="C141" s="53" t="s">
        <v>238</v>
      </c>
      <c r="D141" s="77" t="s">
        <v>13</v>
      </c>
      <c r="E141" s="53"/>
      <c r="F141" s="53" t="s">
        <v>201</v>
      </c>
      <c r="G141" s="53" t="s">
        <v>239</v>
      </c>
      <c r="H141" s="53" t="s">
        <v>16</v>
      </c>
      <c r="I141" s="53" t="s">
        <v>17</v>
      </c>
    </row>
    <row r="142" spans="2:9" x14ac:dyDescent="0.25">
      <c r="B142" s="52">
        <v>44166</v>
      </c>
      <c r="C142" s="53" t="s">
        <v>237</v>
      </c>
      <c r="D142" s="53" t="s">
        <v>19</v>
      </c>
      <c r="E142" s="53">
        <v>1226</v>
      </c>
      <c r="F142" s="53" t="s">
        <v>198</v>
      </c>
      <c r="G142" s="53" t="s">
        <v>39</v>
      </c>
      <c r="H142" s="53" t="s">
        <v>16</v>
      </c>
      <c r="I142" s="53" t="s">
        <v>17</v>
      </c>
    </row>
    <row r="143" spans="2:9" x14ac:dyDescent="0.25">
      <c r="B143" s="52">
        <v>44166</v>
      </c>
      <c r="C143" s="53" t="s">
        <v>185</v>
      </c>
      <c r="D143" s="53" t="s">
        <v>19</v>
      </c>
      <c r="E143" s="53">
        <v>2592</v>
      </c>
      <c r="F143" s="53" t="s">
        <v>198</v>
      </c>
      <c r="G143" s="53" t="s">
        <v>39</v>
      </c>
      <c r="H143" s="53" t="s">
        <v>16</v>
      </c>
      <c r="I143" s="53" t="s">
        <v>17</v>
      </c>
    </row>
    <row r="144" spans="2:9" x14ac:dyDescent="0.25">
      <c r="B144" s="52">
        <v>44167</v>
      </c>
      <c r="C144" s="53" t="s">
        <v>240</v>
      </c>
      <c r="D144" s="77" t="s">
        <v>13</v>
      </c>
      <c r="E144" s="53"/>
      <c r="F144" s="53" t="s">
        <v>198</v>
      </c>
      <c r="G144" s="53" t="s">
        <v>241</v>
      </c>
      <c r="H144" s="53" t="s">
        <v>16</v>
      </c>
      <c r="I144" s="53" t="s">
        <v>17</v>
      </c>
    </row>
    <row r="145" spans="2:9" x14ac:dyDescent="0.25">
      <c r="B145" s="52">
        <v>44168</v>
      </c>
      <c r="C145" s="53" t="s">
        <v>242</v>
      </c>
      <c r="D145" s="28" t="s">
        <v>13</v>
      </c>
      <c r="E145" s="53"/>
      <c r="F145" s="53" t="s">
        <v>201</v>
      </c>
      <c r="G145" s="53" t="s">
        <v>243</v>
      </c>
      <c r="H145" s="53" t="s">
        <v>16</v>
      </c>
      <c r="I145" s="53" t="s">
        <v>17</v>
      </c>
    </row>
    <row r="146" spans="2:9" x14ac:dyDescent="0.25">
      <c r="B146" s="52">
        <v>44169</v>
      </c>
      <c r="C146" s="53" t="s">
        <v>244</v>
      </c>
      <c r="D146" s="28" t="s">
        <v>13</v>
      </c>
      <c r="E146" s="53"/>
      <c r="F146" s="53" t="s">
        <v>245</v>
      </c>
      <c r="G146" s="53" t="s">
        <v>246</v>
      </c>
      <c r="H146" s="53" t="s">
        <v>16</v>
      </c>
      <c r="I146" s="53" t="s">
        <v>17</v>
      </c>
    </row>
    <row r="147" spans="2:9" x14ac:dyDescent="0.25">
      <c r="B147" s="52">
        <v>44174</v>
      </c>
      <c r="C147" s="53" t="s">
        <v>247</v>
      </c>
      <c r="D147" s="77" t="s">
        <v>13</v>
      </c>
      <c r="E147" s="53"/>
      <c r="F147" s="53" t="s">
        <v>246</v>
      </c>
      <c r="G147" s="53" t="s">
        <v>246</v>
      </c>
      <c r="H147" s="53" t="s">
        <v>16</v>
      </c>
      <c r="I147" s="53" t="s">
        <v>17</v>
      </c>
    </row>
    <row r="148" spans="2:9" x14ac:dyDescent="0.25">
      <c r="B148" s="52">
        <v>44176</v>
      </c>
      <c r="C148" s="53" t="s">
        <v>248</v>
      </c>
      <c r="D148" s="53" t="s">
        <v>19</v>
      </c>
      <c r="E148" s="53">
        <v>1231</v>
      </c>
      <c r="F148" s="53" t="s">
        <v>201</v>
      </c>
      <c r="G148" s="53" t="s">
        <v>201</v>
      </c>
      <c r="H148" s="53" t="s">
        <v>16</v>
      </c>
      <c r="I148" s="53" t="s">
        <v>17</v>
      </c>
    </row>
    <row r="149" spans="2:9" x14ac:dyDescent="0.25">
      <c r="B149" s="52">
        <v>44180</v>
      </c>
      <c r="C149" s="53" t="s">
        <v>249</v>
      </c>
      <c r="D149" s="77" t="s">
        <v>13</v>
      </c>
      <c r="E149" s="53"/>
      <c r="F149" s="53" t="s">
        <v>246</v>
      </c>
      <c r="G149" s="53" t="s">
        <v>246</v>
      </c>
      <c r="H149" s="53" t="s">
        <v>16</v>
      </c>
      <c r="I149" s="53" t="s">
        <v>17</v>
      </c>
    </row>
    <row r="150" spans="2:9" x14ac:dyDescent="0.25">
      <c r="B150" s="52">
        <v>44181</v>
      </c>
      <c r="C150" s="53" t="s">
        <v>200</v>
      </c>
      <c r="D150" s="28" t="s">
        <v>13</v>
      </c>
      <c r="E150" s="53"/>
      <c r="F150" s="53" t="s">
        <v>201</v>
      </c>
      <c r="G150" s="53" t="s">
        <v>201</v>
      </c>
      <c r="H150" s="53" t="s">
        <v>16</v>
      </c>
      <c r="I150" s="53" t="s">
        <v>17</v>
      </c>
    </row>
    <row r="151" spans="2:9" x14ac:dyDescent="0.25">
      <c r="B151" s="52">
        <v>44182</v>
      </c>
      <c r="C151" s="53" t="s">
        <v>250</v>
      </c>
      <c r="D151" s="77" t="s">
        <v>13</v>
      </c>
      <c r="E151" s="53"/>
      <c r="F151" s="53" t="s">
        <v>251</v>
      </c>
      <c r="G151" s="53" t="s">
        <v>251</v>
      </c>
      <c r="H151" s="53" t="s">
        <v>16</v>
      </c>
      <c r="I151" s="53" t="s">
        <v>17</v>
      </c>
    </row>
    <row r="152" spans="2:9" x14ac:dyDescent="0.25">
      <c r="B152" s="52">
        <v>44183</v>
      </c>
      <c r="C152" s="28" t="s">
        <v>252</v>
      </c>
      <c r="D152" s="77" t="s">
        <v>13</v>
      </c>
      <c r="E152" s="53"/>
      <c r="F152" s="53" t="s">
        <v>246</v>
      </c>
      <c r="G152" s="53" t="s">
        <v>246</v>
      </c>
      <c r="H152" s="53" t="s">
        <v>16</v>
      </c>
      <c r="I152" s="53" t="s">
        <v>17</v>
      </c>
    </row>
    <row r="153" spans="2:9" x14ac:dyDescent="0.25">
      <c r="B153" s="52">
        <v>44187</v>
      </c>
      <c r="C153" s="53" t="s">
        <v>253</v>
      </c>
      <c r="D153" s="77" t="s">
        <v>13</v>
      </c>
      <c r="E153" s="53"/>
      <c r="F153" s="53" t="s">
        <v>254</v>
      </c>
      <c r="G153" s="53" t="s">
        <v>254</v>
      </c>
      <c r="H153" s="53" t="s">
        <v>16</v>
      </c>
      <c r="I153" s="53" t="s">
        <v>17</v>
      </c>
    </row>
    <row r="154" spans="2:9" x14ac:dyDescent="0.25">
      <c r="B154" s="52">
        <v>44187</v>
      </c>
      <c r="C154" s="53" t="s">
        <v>172</v>
      </c>
      <c r="D154" s="28" t="s">
        <v>13</v>
      </c>
      <c r="E154" s="53"/>
      <c r="F154" s="53" t="s">
        <v>168</v>
      </c>
      <c r="G154" s="53" t="s">
        <v>168</v>
      </c>
      <c r="H154" s="53" t="s">
        <v>16</v>
      </c>
      <c r="I154" s="53" t="s">
        <v>17</v>
      </c>
    </row>
    <row r="155" spans="2:9" x14ac:dyDescent="0.25">
      <c r="B155" s="52">
        <v>44193</v>
      </c>
      <c r="C155" s="53" t="s">
        <v>255</v>
      </c>
      <c r="D155" s="28" t="s">
        <v>13</v>
      </c>
      <c r="E155" s="53"/>
      <c r="F155" s="53" t="s">
        <v>168</v>
      </c>
      <c r="G155" s="53" t="s">
        <v>168</v>
      </c>
      <c r="H155" s="53" t="s">
        <v>16</v>
      </c>
      <c r="I155" s="53" t="s">
        <v>17</v>
      </c>
    </row>
    <row r="156" spans="2:9" x14ac:dyDescent="0.25">
      <c r="B156" s="52">
        <v>44194</v>
      </c>
      <c r="C156" s="53" t="s">
        <v>256</v>
      </c>
      <c r="D156" s="77" t="s">
        <v>13</v>
      </c>
      <c r="E156" s="53"/>
      <c r="F156" s="53" t="s">
        <v>246</v>
      </c>
      <c r="G156" s="53" t="s">
        <v>246</v>
      </c>
      <c r="H156" s="53" t="s">
        <v>16</v>
      </c>
      <c r="I156" s="53" t="s">
        <v>17</v>
      </c>
    </row>
    <row r="157" spans="2:9" x14ac:dyDescent="0.25">
      <c r="B157" s="52">
        <v>44209</v>
      </c>
      <c r="C157" s="53" t="s">
        <v>257</v>
      </c>
      <c r="D157" s="77" t="s">
        <v>13</v>
      </c>
      <c r="E157" s="96"/>
      <c r="F157" s="53" t="s">
        <v>258</v>
      </c>
      <c r="G157" s="53" t="s">
        <v>241</v>
      </c>
      <c r="H157" s="53" t="s">
        <v>16</v>
      </c>
      <c r="I157" s="53" t="s">
        <v>17</v>
      </c>
    </row>
    <row r="158" spans="2:9" x14ac:dyDescent="0.25">
      <c r="B158" s="52">
        <v>44210</v>
      </c>
      <c r="C158" s="53" t="s">
        <v>259</v>
      </c>
      <c r="D158" s="77" t="s">
        <v>13</v>
      </c>
      <c r="E158" s="96"/>
      <c r="F158" s="53" t="s">
        <v>39</v>
      </c>
      <c r="G158" s="53" t="s">
        <v>168</v>
      </c>
      <c r="H158" s="53" t="s">
        <v>16</v>
      </c>
      <c r="I158" s="53" t="s">
        <v>17</v>
      </c>
    </row>
    <row r="159" spans="2:9" x14ac:dyDescent="0.25">
      <c r="B159" s="52">
        <v>44211</v>
      </c>
      <c r="C159" s="53" t="s">
        <v>260</v>
      </c>
      <c r="D159" s="53" t="s">
        <v>261</v>
      </c>
      <c r="E159" s="96"/>
      <c r="F159" s="53" t="s">
        <v>133</v>
      </c>
      <c r="G159" s="53" t="s">
        <v>168</v>
      </c>
      <c r="H159" s="53" t="s">
        <v>16</v>
      </c>
      <c r="I159" s="53" t="s">
        <v>17</v>
      </c>
    </row>
    <row r="160" spans="2:9" x14ac:dyDescent="0.25">
      <c r="B160" s="52">
        <v>44216</v>
      </c>
      <c r="C160" s="53" t="s">
        <v>93</v>
      </c>
      <c r="D160" s="53" t="s">
        <v>261</v>
      </c>
      <c r="E160" s="96"/>
      <c r="F160" s="53" t="s">
        <v>168</v>
      </c>
      <c r="G160" s="53" t="s">
        <v>262</v>
      </c>
      <c r="H160" s="53" t="s">
        <v>16</v>
      </c>
      <c r="I160" s="53" t="s">
        <v>17</v>
      </c>
    </row>
    <row r="161" spans="2:9" x14ac:dyDescent="0.25">
      <c r="B161" s="52">
        <v>44217</v>
      </c>
      <c r="C161" s="53" t="s">
        <v>263</v>
      </c>
      <c r="D161" s="53" t="s">
        <v>261</v>
      </c>
      <c r="E161" s="96"/>
      <c r="F161" s="53" t="s">
        <v>264</v>
      </c>
      <c r="G161" s="53" t="s">
        <v>264</v>
      </c>
      <c r="H161" s="53" t="s">
        <v>16</v>
      </c>
      <c r="I161" s="53" t="s">
        <v>17</v>
      </c>
    </row>
    <row r="162" spans="2:9" x14ac:dyDescent="0.25">
      <c r="B162" s="52">
        <v>44221</v>
      </c>
      <c r="C162" s="53" t="s">
        <v>265</v>
      </c>
      <c r="D162" s="53" t="s">
        <v>261</v>
      </c>
      <c r="E162" s="96"/>
      <c r="F162" s="53" t="s">
        <v>246</v>
      </c>
      <c r="G162" s="53" t="s">
        <v>246</v>
      </c>
      <c r="H162" s="53" t="s">
        <v>16</v>
      </c>
      <c r="I162" s="53" t="s">
        <v>17</v>
      </c>
    </row>
    <row r="163" spans="2:9" x14ac:dyDescent="0.25">
      <c r="B163" s="52">
        <v>44222</v>
      </c>
      <c r="C163" s="53" t="s">
        <v>266</v>
      </c>
      <c r="D163" s="53" t="s">
        <v>261</v>
      </c>
      <c r="E163" s="96"/>
      <c r="F163" s="53" t="s">
        <v>201</v>
      </c>
      <c r="G163" s="53" t="s">
        <v>201</v>
      </c>
      <c r="H163" s="53" t="s">
        <v>16</v>
      </c>
      <c r="I163" s="53" t="s">
        <v>17</v>
      </c>
    </row>
    <row r="164" spans="2:9" x14ac:dyDescent="0.25">
      <c r="B164" s="52">
        <v>44223</v>
      </c>
      <c r="C164" s="53" t="s">
        <v>267</v>
      </c>
      <c r="D164" s="53" t="s">
        <v>261</v>
      </c>
      <c r="E164" s="96"/>
      <c r="F164" s="53" t="s">
        <v>168</v>
      </c>
      <c r="G164" s="53" t="s">
        <v>168</v>
      </c>
      <c r="H164" s="53" t="s">
        <v>16</v>
      </c>
      <c r="I164" s="53" t="s">
        <v>17</v>
      </c>
    </row>
    <row r="165" spans="2:9" x14ac:dyDescent="0.25">
      <c r="B165" s="52">
        <v>44225</v>
      </c>
      <c r="C165" s="53" t="s">
        <v>268</v>
      </c>
      <c r="D165" s="53" t="s">
        <v>261</v>
      </c>
      <c r="E165" s="96"/>
      <c r="F165" s="53" t="s">
        <v>201</v>
      </c>
      <c r="G165" s="53" t="s">
        <v>201</v>
      </c>
      <c r="H165" s="53" t="s">
        <v>16</v>
      </c>
      <c r="I165" s="53" t="s">
        <v>17</v>
      </c>
    </row>
    <row r="166" spans="2:9" x14ac:dyDescent="0.25">
      <c r="B166" s="52">
        <v>44231</v>
      </c>
      <c r="C166" s="53" t="s">
        <v>269</v>
      </c>
      <c r="D166" s="53" t="s">
        <v>261</v>
      </c>
      <c r="E166" s="96"/>
      <c r="F166" s="53" t="s">
        <v>270</v>
      </c>
      <c r="G166" s="53" t="s">
        <v>270</v>
      </c>
      <c r="H166" s="53" t="s">
        <v>16</v>
      </c>
      <c r="I166" s="53" t="s">
        <v>17</v>
      </c>
    </row>
    <row r="167" spans="2:9" x14ac:dyDescent="0.25">
      <c r="B167" s="52">
        <v>44232</v>
      </c>
      <c r="C167" s="53" t="s">
        <v>271</v>
      </c>
      <c r="D167" s="53" t="s">
        <v>261</v>
      </c>
      <c r="E167" s="96"/>
      <c r="F167" s="53" t="s">
        <v>168</v>
      </c>
      <c r="G167" s="53" t="s">
        <v>168</v>
      </c>
      <c r="H167" s="53" t="s">
        <v>16</v>
      </c>
      <c r="I167" s="53" t="s">
        <v>17</v>
      </c>
    </row>
    <row r="168" spans="2:9" x14ac:dyDescent="0.25">
      <c r="B168" s="52">
        <v>44236</v>
      </c>
      <c r="C168" s="53" t="s">
        <v>272</v>
      </c>
      <c r="D168" s="53" t="s">
        <v>261</v>
      </c>
      <c r="E168" s="96"/>
      <c r="F168" s="53" t="s">
        <v>168</v>
      </c>
      <c r="G168" s="53" t="s">
        <v>168</v>
      </c>
      <c r="H168" s="53" t="s">
        <v>16</v>
      </c>
      <c r="I168" s="53" t="s">
        <v>17</v>
      </c>
    </row>
    <row r="169" spans="2:9" x14ac:dyDescent="0.25">
      <c r="B169" s="52">
        <v>44237</v>
      </c>
      <c r="C169" s="53" t="s">
        <v>273</v>
      </c>
      <c r="D169" s="53" t="s">
        <v>261</v>
      </c>
      <c r="E169" s="96"/>
      <c r="F169" s="53" t="s">
        <v>246</v>
      </c>
      <c r="G169" s="53" t="s">
        <v>246</v>
      </c>
      <c r="H169" s="53" t="s">
        <v>16</v>
      </c>
      <c r="I169" s="53" t="s">
        <v>17</v>
      </c>
    </row>
    <row r="170" spans="2:9" x14ac:dyDescent="0.25">
      <c r="B170" s="52">
        <v>44251</v>
      </c>
      <c r="C170" s="53" t="s">
        <v>274</v>
      </c>
      <c r="D170" s="53" t="s">
        <v>261</v>
      </c>
      <c r="E170" s="96"/>
      <c r="F170" s="53" t="s">
        <v>246</v>
      </c>
      <c r="G170" s="53" t="s">
        <v>246</v>
      </c>
      <c r="H170" s="53" t="s">
        <v>16</v>
      </c>
      <c r="I170" s="53" t="s">
        <v>17</v>
      </c>
    </row>
    <row r="171" spans="2:9" x14ac:dyDescent="0.25">
      <c r="B171" s="52">
        <v>44253</v>
      </c>
      <c r="C171" s="53" t="s">
        <v>275</v>
      </c>
      <c r="D171" s="53" t="s">
        <v>261</v>
      </c>
      <c r="E171" s="96"/>
      <c r="F171" s="53" t="s">
        <v>246</v>
      </c>
      <c r="G171" s="53" t="s">
        <v>246</v>
      </c>
      <c r="H171" s="53" t="s">
        <v>16</v>
      </c>
      <c r="I171" s="53" t="s">
        <v>17</v>
      </c>
    </row>
    <row r="172" spans="2:9" x14ac:dyDescent="0.25">
      <c r="B172" s="52">
        <v>44259</v>
      </c>
      <c r="C172" s="53" t="s">
        <v>276</v>
      </c>
      <c r="D172" s="53" t="s">
        <v>261</v>
      </c>
      <c r="E172" s="96"/>
      <c r="F172" s="53" t="s">
        <v>168</v>
      </c>
      <c r="G172" s="53" t="s">
        <v>168</v>
      </c>
      <c r="H172" s="53" t="s">
        <v>16</v>
      </c>
      <c r="I172" s="53" t="s">
        <v>17</v>
      </c>
    </row>
    <row r="173" spans="2:9" x14ac:dyDescent="0.25">
      <c r="B173" s="52">
        <v>44259</v>
      </c>
      <c r="C173" s="28" t="s">
        <v>277</v>
      </c>
      <c r="D173" s="53" t="s">
        <v>261</v>
      </c>
      <c r="E173" s="96"/>
      <c r="F173" s="53" t="s">
        <v>168</v>
      </c>
      <c r="G173" s="53" t="s">
        <v>168</v>
      </c>
      <c r="H173" s="53" t="s">
        <v>16</v>
      </c>
      <c r="I173" s="53" t="s">
        <v>17</v>
      </c>
    </row>
    <row r="174" spans="2:9" x14ac:dyDescent="0.25">
      <c r="B174" s="52">
        <v>44259</v>
      </c>
      <c r="C174" s="53" t="s">
        <v>278</v>
      </c>
      <c r="D174" s="53" t="s">
        <v>261</v>
      </c>
      <c r="E174" s="96"/>
      <c r="F174" s="53" t="s">
        <v>279</v>
      </c>
      <c r="G174" s="53" t="s">
        <v>279</v>
      </c>
      <c r="H174" s="53" t="s">
        <v>16</v>
      </c>
      <c r="I174" s="53" t="s">
        <v>17</v>
      </c>
    </row>
    <row r="175" spans="2:9" x14ac:dyDescent="0.25">
      <c r="B175" s="52">
        <v>44265</v>
      </c>
      <c r="C175" s="113" t="s">
        <v>280</v>
      </c>
      <c r="D175" s="53" t="s">
        <v>261</v>
      </c>
      <c r="E175" s="96"/>
      <c r="F175" s="28" t="s">
        <v>168</v>
      </c>
      <c r="G175" s="28" t="s">
        <v>168</v>
      </c>
      <c r="H175" s="28" t="s">
        <v>16</v>
      </c>
      <c r="I175" s="28" t="s">
        <v>17</v>
      </c>
    </row>
    <row r="176" spans="2:9" x14ac:dyDescent="0.25">
      <c r="B176" s="52">
        <v>44265</v>
      </c>
      <c r="C176" s="47" t="s">
        <v>281</v>
      </c>
      <c r="D176" s="53" t="s">
        <v>261</v>
      </c>
      <c r="E176" s="96"/>
      <c r="F176" s="28" t="s">
        <v>279</v>
      </c>
      <c r="G176" s="28" t="s">
        <v>279</v>
      </c>
      <c r="H176" s="28" t="s">
        <v>16</v>
      </c>
      <c r="I176" s="28" t="s">
        <v>17</v>
      </c>
    </row>
    <row r="177" spans="2:9" x14ac:dyDescent="0.25">
      <c r="B177" s="52">
        <v>44266</v>
      </c>
      <c r="C177" s="28" t="s">
        <v>282</v>
      </c>
      <c r="D177" s="53" t="s">
        <v>261</v>
      </c>
      <c r="E177" s="96"/>
      <c r="F177" s="28" t="s">
        <v>168</v>
      </c>
      <c r="G177" s="28" t="s">
        <v>168</v>
      </c>
      <c r="H177" s="28" t="s">
        <v>16</v>
      </c>
      <c r="I177" s="28" t="s">
        <v>17</v>
      </c>
    </row>
    <row r="178" spans="2:9" x14ac:dyDescent="0.25">
      <c r="B178" s="52">
        <v>44271</v>
      </c>
      <c r="C178" s="53" t="s">
        <v>283</v>
      </c>
      <c r="D178" s="53" t="s">
        <v>261</v>
      </c>
      <c r="E178" s="96"/>
      <c r="F178" s="28" t="s">
        <v>201</v>
      </c>
      <c r="G178" s="28" t="s">
        <v>201</v>
      </c>
      <c r="H178" s="28" t="s">
        <v>16</v>
      </c>
      <c r="I178" s="28" t="s">
        <v>17</v>
      </c>
    </row>
    <row r="179" spans="2:9" x14ac:dyDescent="0.25">
      <c r="B179" s="52">
        <v>44273</v>
      </c>
      <c r="C179" s="28" t="s">
        <v>284</v>
      </c>
      <c r="D179" s="53" t="s">
        <v>261</v>
      </c>
      <c r="E179" s="96"/>
      <c r="F179" s="28" t="s">
        <v>198</v>
      </c>
      <c r="G179" s="28" t="s">
        <v>198</v>
      </c>
      <c r="H179" s="28" t="s">
        <v>16</v>
      </c>
      <c r="I179" s="28" t="s">
        <v>17</v>
      </c>
    </row>
    <row r="180" spans="2:9" x14ac:dyDescent="0.25">
      <c r="B180" s="52">
        <v>44279</v>
      </c>
      <c r="C180" s="28" t="s">
        <v>285</v>
      </c>
      <c r="D180" s="53" t="s">
        <v>261</v>
      </c>
      <c r="E180" s="96"/>
      <c r="F180" s="28" t="s">
        <v>239</v>
      </c>
      <c r="G180" s="28" t="s">
        <v>239</v>
      </c>
      <c r="H180" s="28" t="s">
        <v>16</v>
      </c>
      <c r="I180" s="28" t="s">
        <v>17</v>
      </c>
    </row>
    <row r="181" spans="2:9" x14ac:dyDescent="0.25">
      <c r="B181" s="52">
        <v>44280</v>
      </c>
      <c r="C181" s="28" t="s">
        <v>286</v>
      </c>
      <c r="D181" s="53" t="s">
        <v>261</v>
      </c>
      <c r="E181" s="96"/>
      <c r="F181" s="28" t="s">
        <v>208</v>
      </c>
      <c r="G181" s="28" t="s">
        <v>208</v>
      </c>
      <c r="H181" s="28" t="s">
        <v>16</v>
      </c>
      <c r="I181" s="28" t="s">
        <v>17</v>
      </c>
    </row>
    <row r="182" spans="2:9" x14ac:dyDescent="0.25">
      <c r="B182" s="108">
        <v>44294</v>
      </c>
      <c r="C182" s="53" t="s">
        <v>287</v>
      </c>
      <c r="D182" s="53" t="s">
        <v>261</v>
      </c>
      <c r="F182" s="53" t="s">
        <v>168</v>
      </c>
      <c r="G182" s="53" t="s">
        <v>288</v>
      </c>
      <c r="H182" s="53" t="s">
        <v>16</v>
      </c>
      <c r="I182" s="53" t="s">
        <v>17</v>
      </c>
    </row>
    <row r="183" spans="2:9" x14ac:dyDescent="0.25">
      <c r="B183" s="52">
        <v>44294</v>
      </c>
      <c r="C183" s="53" t="s">
        <v>289</v>
      </c>
      <c r="D183" s="28" t="s">
        <v>38</v>
      </c>
      <c r="E183" s="93">
        <v>2592</v>
      </c>
      <c r="F183" s="53" t="s">
        <v>246</v>
      </c>
      <c r="G183" s="53" t="s">
        <v>246</v>
      </c>
      <c r="H183" s="53" t="s">
        <v>16</v>
      </c>
      <c r="I183" s="53" t="s">
        <v>290</v>
      </c>
    </row>
    <row r="184" spans="2:9" x14ac:dyDescent="0.25">
      <c r="B184" s="52">
        <v>44298</v>
      </c>
      <c r="C184" s="53" t="s">
        <v>291</v>
      </c>
      <c r="D184" s="53" t="s">
        <v>261</v>
      </c>
      <c r="E184" s="96"/>
      <c r="F184" s="53" t="s">
        <v>288</v>
      </c>
      <c r="G184" s="53" t="s">
        <v>288</v>
      </c>
      <c r="H184" s="53" t="s">
        <v>16</v>
      </c>
      <c r="I184" s="53" t="s">
        <v>290</v>
      </c>
    </row>
    <row r="185" spans="2:9" x14ac:dyDescent="0.25">
      <c r="B185" s="52">
        <v>44298</v>
      </c>
      <c r="C185" s="53" t="s">
        <v>292</v>
      </c>
      <c r="D185" s="53" t="s">
        <v>261</v>
      </c>
      <c r="E185" s="96"/>
      <c r="F185" s="53" t="s">
        <v>201</v>
      </c>
      <c r="G185" s="53" t="s">
        <v>201</v>
      </c>
      <c r="H185" s="53" t="s">
        <v>16</v>
      </c>
      <c r="I185" s="53" t="s">
        <v>17</v>
      </c>
    </row>
    <row r="186" spans="2:9" x14ac:dyDescent="0.25">
      <c r="B186" s="52">
        <v>44299</v>
      </c>
      <c r="C186" s="53" t="s">
        <v>293</v>
      </c>
      <c r="D186" s="53" t="s">
        <v>261</v>
      </c>
      <c r="E186" s="96"/>
      <c r="F186" s="53" t="s">
        <v>168</v>
      </c>
      <c r="G186" s="53" t="s">
        <v>294</v>
      </c>
      <c r="H186" s="53" t="s">
        <v>16</v>
      </c>
      <c r="I186" s="53" t="s">
        <v>17</v>
      </c>
    </row>
    <row r="187" spans="2:9" x14ac:dyDescent="0.25">
      <c r="B187" s="52">
        <v>44301</v>
      </c>
      <c r="C187" s="53" t="s">
        <v>295</v>
      </c>
      <c r="D187" s="53" t="s">
        <v>261</v>
      </c>
      <c r="E187" s="96"/>
      <c r="F187" s="53" t="s">
        <v>279</v>
      </c>
      <c r="G187" s="53" t="s">
        <v>279</v>
      </c>
      <c r="H187" s="53" t="s">
        <v>16</v>
      </c>
      <c r="I187" s="53" t="s">
        <v>17</v>
      </c>
    </row>
    <row r="188" spans="2:9" x14ac:dyDescent="0.25">
      <c r="B188" s="52">
        <v>44301</v>
      </c>
      <c r="C188" s="53" t="s">
        <v>296</v>
      </c>
      <c r="D188" s="53" t="s">
        <v>261</v>
      </c>
      <c r="E188" s="96"/>
      <c r="F188" s="53" t="s">
        <v>288</v>
      </c>
      <c r="G188" s="53" t="s">
        <v>288</v>
      </c>
      <c r="H188" s="53" t="s">
        <v>16</v>
      </c>
      <c r="I188" s="53" t="s">
        <v>17</v>
      </c>
    </row>
    <row r="189" spans="2:9" x14ac:dyDescent="0.25">
      <c r="B189" s="52">
        <v>44302</v>
      </c>
      <c r="C189" s="53" t="s">
        <v>297</v>
      </c>
      <c r="D189" s="53" t="s">
        <v>261</v>
      </c>
      <c r="E189" s="96"/>
      <c r="F189" s="53" t="s">
        <v>251</v>
      </c>
      <c r="G189" s="53" t="s">
        <v>298</v>
      </c>
      <c r="H189" s="53" t="s">
        <v>16</v>
      </c>
      <c r="I189" s="53" t="s">
        <v>17</v>
      </c>
    </row>
    <row r="190" spans="2:9" x14ac:dyDescent="0.25">
      <c r="B190" s="52">
        <v>44307</v>
      </c>
      <c r="C190" s="53" t="s">
        <v>299</v>
      </c>
      <c r="D190" s="53" t="s">
        <v>261</v>
      </c>
      <c r="E190" s="96"/>
      <c r="F190" s="53" t="s">
        <v>168</v>
      </c>
      <c r="G190" s="53" t="s">
        <v>300</v>
      </c>
      <c r="H190" s="53" t="s">
        <v>16</v>
      </c>
      <c r="I190" s="53" t="s">
        <v>17</v>
      </c>
    </row>
    <row r="191" spans="2:9" x14ac:dyDescent="0.25">
      <c r="B191" s="52">
        <v>44308</v>
      </c>
      <c r="C191" s="53" t="s">
        <v>301</v>
      </c>
      <c r="D191" s="53" t="s">
        <v>261</v>
      </c>
      <c r="E191" s="96"/>
      <c r="F191" s="53" t="s">
        <v>302</v>
      </c>
      <c r="G191" s="53" t="s">
        <v>302</v>
      </c>
      <c r="H191" s="53" t="s">
        <v>16</v>
      </c>
      <c r="I191" s="53" t="s">
        <v>17</v>
      </c>
    </row>
    <row r="192" spans="2:9" x14ac:dyDescent="0.25">
      <c r="B192" s="52">
        <v>44309</v>
      </c>
      <c r="C192" s="53" t="s">
        <v>303</v>
      </c>
      <c r="D192" s="53" t="s">
        <v>261</v>
      </c>
      <c r="E192" s="96"/>
      <c r="F192" s="53" t="s">
        <v>302</v>
      </c>
      <c r="G192" s="53" t="s">
        <v>302</v>
      </c>
      <c r="H192" s="53" t="s">
        <v>16</v>
      </c>
      <c r="I192" s="53" t="s">
        <v>17</v>
      </c>
    </row>
    <row r="193" spans="2:9" x14ac:dyDescent="0.25">
      <c r="B193" s="52">
        <v>44314</v>
      </c>
      <c r="C193" s="53" t="s">
        <v>304</v>
      </c>
      <c r="D193" s="53" t="s">
        <v>305</v>
      </c>
      <c r="E193" s="96"/>
      <c r="F193" s="53" t="s">
        <v>246</v>
      </c>
      <c r="G193" s="53" t="s">
        <v>306</v>
      </c>
      <c r="H193" s="53" t="s">
        <v>16</v>
      </c>
      <c r="I193" s="53" t="s">
        <v>17</v>
      </c>
    </row>
    <row r="194" spans="2:9" x14ac:dyDescent="0.25">
      <c r="B194" s="116">
        <v>44314</v>
      </c>
      <c r="C194" s="114" t="s">
        <v>307</v>
      </c>
      <c r="D194" s="114" t="s">
        <v>305</v>
      </c>
      <c r="E194" s="115"/>
      <c r="F194" s="114" t="s">
        <v>168</v>
      </c>
      <c r="G194" s="114" t="s">
        <v>168</v>
      </c>
      <c r="H194" s="114" t="s">
        <v>16</v>
      </c>
      <c r="I194" s="114" t="s">
        <v>17</v>
      </c>
    </row>
    <row r="195" spans="2:9" x14ac:dyDescent="0.25">
      <c r="B195" s="116">
        <v>44315</v>
      </c>
      <c r="C195" s="114" t="s">
        <v>308</v>
      </c>
      <c r="D195" s="53" t="s">
        <v>261</v>
      </c>
      <c r="E195" s="115"/>
      <c r="F195" s="114" t="s">
        <v>246</v>
      </c>
      <c r="G195" s="114" t="s">
        <v>306</v>
      </c>
      <c r="H195" s="114" t="s">
        <v>16</v>
      </c>
      <c r="I195" s="114" t="s">
        <v>17</v>
      </c>
    </row>
    <row r="196" spans="2:9" x14ac:dyDescent="0.25">
      <c r="B196" s="116">
        <v>44315</v>
      </c>
      <c r="C196" s="114" t="s">
        <v>289</v>
      </c>
      <c r="D196" s="28" t="s">
        <v>38</v>
      </c>
      <c r="E196" s="93">
        <v>2592</v>
      </c>
      <c r="F196" s="114" t="s">
        <v>306</v>
      </c>
      <c r="G196" s="114" t="s">
        <v>306</v>
      </c>
      <c r="H196" s="114" t="s">
        <v>16</v>
      </c>
      <c r="I196" s="114" t="s">
        <v>17</v>
      </c>
    </row>
    <row r="197" spans="2:9" x14ac:dyDescent="0.25">
      <c r="B197" s="116">
        <v>44315</v>
      </c>
      <c r="C197" s="114" t="s">
        <v>309</v>
      </c>
      <c r="D197" s="53" t="s">
        <v>261</v>
      </c>
      <c r="E197" s="115"/>
      <c r="F197" s="114" t="s">
        <v>279</v>
      </c>
      <c r="G197" s="114" t="s">
        <v>279</v>
      </c>
      <c r="H197" s="114" t="s">
        <v>16</v>
      </c>
      <c r="I197" s="114" t="s">
        <v>17</v>
      </c>
    </row>
    <row r="198" spans="2:9" x14ac:dyDescent="0.25">
      <c r="B198" s="116">
        <v>44316</v>
      </c>
      <c r="C198" s="114" t="s">
        <v>310</v>
      </c>
      <c r="D198" s="53" t="s">
        <v>261</v>
      </c>
      <c r="E198" s="115"/>
      <c r="F198" s="114" t="s">
        <v>168</v>
      </c>
      <c r="G198" s="114" t="s">
        <v>168</v>
      </c>
      <c r="H198" s="114" t="s">
        <v>16</v>
      </c>
      <c r="I198" s="114" t="s">
        <v>17</v>
      </c>
    </row>
    <row r="199" spans="2:9" x14ac:dyDescent="0.25">
      <c r="B199" s="116">
        <v>44316</v>
      </c>
      <c r="C199" s="114" t="s">
        <v>311</v>
      </c>
      <c r="D199" s="53" t="s">
        <v>261</v>
      </c>
      <c r="E199" s="115"/>
      <c r="F199" s="114" t="s">
        <v>246</v>
      </c>
      <c r="G199" s="114" t="s">
        <v>306</v>
      </c>
      <c r="H199" s="114" t="s">
        <v>16</v>
      </c>
      <c r="I199" s="114" t="s">
        <v>17</v>
      </c>
    </row>
    <row r="200" spans="2:9" x14ac:dyDescent="0.25">
      <c r="B200" s="116">
        <v>44319</v>
      </c>
      <c r="C200" s="114" t="s">
        <v>312</v>
      </c>
      <c r="D200" s="28" t="s">
        <v>38</v>
      </c>
      <c r="E200" s="115">
        <v>2592</v>
      </c>
      <c r="F200" s="114" t="s">
        <v>246</v>
      </c>
      <c r="G200" s="114" t="s">
        <v>246</v>
      </c>
      <c r="H200" s="114" t="s">
        <v>16</v>
      </c>
      <c r="I200" s="114" t="s">
        <v>17</v>
      </c>
    </row>
    <row r="201" spans="2:9" x14ac:dyDescent="0.25">
      <c r="B201" s="116">
        <v>44320</v>
      </c>
      <c r="C201" s="114" t="s">
        <v>313</v>
      </c>
      <c r="D201" s="53" t="s">
        <v>261</v>
      </c>
      <c r="E201" s="115"/>
      <c r="F201" s="114" t="s">
        <v>246</v>
      </c>
      <c r="G201" s="114" t="s">
        <v>246</v>
      </c>
      <c r="H201" s="114" t="s">
        <v>16</v>
      </c>
      <c r="I201" s="114" t="s">
        <v>17</v>
      </c>
    </row>
    <row r="202" spans="2:9" x14ac:dyDescent="0.25">
      <c r="B202" s="116">
        <v>44323</v>
      </c>
      <c r="C202" s="114" t="s">
        <v>314</v>
      </c>
      <c r="D202" s="53" t="s">
        <v>261</v>
      </c>
      <c r="E202" s="115"/>
      <c r="F202" s="114" t="s">
        <v>302</v>
      </c>
      <c r="G202" s="114" t="s">
        <v>302</v>
      </c>
      <c r="H202" s="114" t="s">
        <v>16</v>
      </c>
      <c r="I202" s="114" t="s">
        <v>17</v>
      </c>
    </row>
    <row r="203" spans="2:9" x14ac:dyDescent="0.25">
      <c r="B203" s="116">
        <v>44330</v>
      </c>
      <c r="C203" s="114" t="s">
        <v>315</v>
      </c>
      <c r="D203" s="53" t="s">
        <v>261</v>
      </c>
      <c r="E203" s="115"/>
      <c r="F203" s="114" t="s">
        <v>168</v>
      </c>
      <c r="G203" s="114" t="s">
        <v>316</v>
      </c>
      <c r="H203" s="114" t="s">
        <v>16</v>
      </c>
      <c r="I203" s="114" t="s">
        <v>17</v>
      </c>
    </row>
    <row r="204" spans="2:9" x14ac:dyDescent="0.25">
      <c r="B204" s="116">
        <v>44333</v>
      </c>
      <c r="C204" s="114" t="s">
        <v>317</v>
      </c>
      <c r="D204" s="53" t="s">
        <v>261</v>
      </c>
      <c r="E204" s="115"/>
      <c r="F204" s="114" t="s">
        <v>302</v>
      </c>
      <c r="G204" s="114" t="s">
        <v>318</v>
      </c>
      <c r="H204" s="114" t="s">
        <v>16</v>
      </c>
      <c r="I204" s="114" t="s">
        <v>17</v>
      </c>
    </row>
    <row r="205" spans="2:9" x14ac:dyDescent="0.25">
      <c r="B205" s="116">
        <v>44334</v>
      </c>
      <c r="C205" s="117" t="s">
        <v>319</v>
      </c>
      <c r="D205" s="114" t="s">
        <v>261</v>
      </c>
      <c r="E205" s="115"/>
      <c r="F205" s="114" t="s">
        <v>302</v>
      </c>
      <c r="G205" s="114" t="s">
        <v>302</v>
      </c>
      <c r="H205" s="114" t="s">
        <v>16</v>
      </c>
      <c r="I205" s="114" t="s">
        <v>17</v>
      </c>
    </row>
    <row r="206" spans="2:9" ht="14.5" x14ac:dyDescent="0.25">
      <c r="B206" s="116">
        <v>44334</v>
      </c>
      <c r="C206" s="101" t="s">
        <v>320</v>
      </c>
      <c r="D206" s="114" t="s">
        <v>261</v>
      </c>
      <c r="E206" s="115"/>
      <c r="F206" s="117" t="s">
        <v>246</v>
      </c>
      <c r="G206" s="117" t="s">
        <v>246</v>
      </c>
      <c r="H206" s="117" t="s">
        <v>16</v>
      </c>
      <c r="I206" s="117" t="s">
        <v>17</v>
      </c>
    </row>
    <row r="207" spans="2:9" x14ac:dyDescent="0.25">
      <c r="B207" s="116">
        <v>44335</v>
      </c>
      <c r="C207" s="117" t="s">
        <v>321</v>
      </c>
      <c r="D207" s="114" t="s">
        <v>261</v>
      </c>
      <c r="E207" s="115"/>
      <c r="F207" s="117" t="s">
        <v>246</v>
      </c>
      <c r="G207" s="117" t="s">
        <v>246</v>
      </c>
      <c r="H207" s="117" t="s">
        <v>16</v>
      </c>
      <c r="I207" s="117" t="s">
        <v>17</v>
      </c>
    </row>
    <row r="208" spans="2:9" x14ac:dyDescent="0.25">
      <c r="B208" s="102">
        <v>44335</v>
      </c>
      <c r="C208" s="103" t="s">
        <v>322</v>
      </c>
      <c r="D208" s="104" t="s">
        <v>261</v>
      </c>
      <c r="E208" s="105"/>
      <c r="F208" s="103" t="s">
        <v>246</v>
      </c>
      <c r="G208" s="103" t="s">
        <v>246</v>
      </c>
      <c r="H208" s="103" t="s">
        <v>16</v>
      </c>
      <c r="I208" s="103" t="s">
        <v>17</v>
      </c>
    </row>
    <row r="209" spans="2:12" x14ac:dyDescent="0.25">
      <c r="B209" s="52">
        <v>44335</v>
      </c>
      <c r="C209" s="28" t="s">
        <v>323</v>
      </c>
      <c r="D209" s="104" t="s">
        <v>261</v>
      </c>
      <c r="E209" s="96"/>
      <c r="F209" s="28" t="s">
        <v>246</v>
      </c>
      <c r="G209" s="28" t="s">
        <v>246</v>
      </c>
      <c r="H209" s="28" t="s">
        <v>16</v>
      </c>
      <c r="I209" s="28" t="s">
        <v>17</v>
      </c>
    </row>
    <row r="210" spans="2:12" x14ac:dyDescent="0.25">
      <c r="B210" s="52">
        <v>44336</v>
      </c>
      <c r="C210" s="28" t="s">
        <v>324</v>
      </c>
      <c r="D210" s="28" t="s">
        <v>261</v>
      </c>
      <c r="E210" s="96"/>
      <c r="F210" s="28" t="s">
        <v>246</v>
      </c>
      <c r="G210" s="28" t="s">
        <v>246</v>
      </c>
      <c r="H210" s="28" t="s">
        <v>16</v>
      </c>
      <c r="I210" s="28" t="s">
        <v>17</v>
      </c>
    </row>
    <row r="211" spans="2:12" x14ac:dyDescent="0.25">
      <c r="B211" s="52">
        <v>44336</v>
      </c>
      <c r="C211" s="28" t="s">
        <v>325</v>
      </c>
      <c r="D211" s="28" t="s">
        <v>261</v>
      </c>
      <c r="E211" s="96"/>
      <c r="F211" s="28" t="s">
        <v>246</v>
      </c>
      <c r="G211" s="28" t="s">
        <v>246</v>
      </c>
      <c r="H211" s="28" t="s">
        <v>16</v>
      </c>
      <c r="I211" s="28" t="s">
        <v>17</v>
      </c>
    </row>
    <row r="212" spans="2:12" x14ac:dyDescent="0.25">
      <c r="B212" s="52">
        <v>44337</v>
      </c>
      <c r="C212" s="53" t="s">
        <v>326</v>
      </c>
      <c r="D212" s="28" t="s">
        <v>261</v>
      </c>
      <c r="E212" s="96"/>
      <c r="F212" s="28" t="s">
        <v>246</v>
      </c>
      <c r="G212" s="28" t="s">
        <v>246</v>
      </c>
      <c r="H212" s="28" t="s">
        <v>16</v>
      </c>
      <c r="I212" s="28" t="s">
        <v>17</v>
      </c>
    </row>
    <row r="213" spans="2:12" x14ac:dyDescent="0.25">
      <c r="B213" s="52">
        <v>44337</v>
      </c>
      <c r="C213" s="28" t="s">
        <v>327</v>
      </c>
      <c r="D213" s="28" t="s">
        <v>261</v>
      </c>
      <c r="E213" s="96"/>
      <c r="F213" s="28" t="s">
        <v>246</v>
      </c>
      <c r="G213" s="28" t="s">
        <v>246</v>
      </c>
      <c r="H213" s="28" t="s">
        <v>16</v>
      </c>
      <c r="I213" s="28" t="s">
        <v>17</v>
      </c>
    </row>
    <row r="214" spans="2:12" x14ac:dyDescent="0.25">
      <c r="B214" s="52">
        <v>44342</v>
      </c>
      <c r="C214" s="28" t="s">
        <v>274</v>
      </c>
      <c r="D214" s="53" t="s">
        <v>261</v>
      </c>
      <c r="E214" s="96"/>
      <c r="F214" s="28" t="s">
        <v>246</v>
      </c>
      <c r="G214" s="28" t="s">
        <v>246</v>
      </c>
      <c r="H214" s="28" t="s">
        <v>16</v>
      </c>
      <c r="I214" s="28" t="s">
        <v>17</v>
      </c>
    </row>
    <row r="215" spans="2:12" x14ac:dyDescent="0.25">
      <c r="B215" s="52">
        <v>44343</v>
      </c>
      <c r="C215" s="28" t="s">
        <v>328</v>
      </c>
      <c r="D215" s="53" t="s">
        <v>261</v>
      </c>
      <c r="E215" s="96"/>
      <c r="F215" s="28" t="s">
        <v>246</v>
      </c>
      <c r="G215" s="28" t="s">
        <v>246</v>
      </c>
      <c r="H215" s="28" t="s">
        <v>16</v>
      </c>
      <c r="I215" s="28" t="s">
        <v>17</v>
      </c>
    </row>
    <row r="216" spans="2:12" x14ac:dyDescent="0.25">
      <c r="B216" s="52">
        <v>44343</v>
      </c>
      <c r="C216" s="28" t="s">
        <v>244</v>
      </c>
      <c r="D216" s="53" t="s">
        <v>261</v>
      </c>
      <c r="E216" s="96"/>
      <c r="F216" s="28" t="s">
        <v>246</v>
      </c>
      <c r="G216" s="28" t="s">
        <v>246</v>
      </c>
      <c r="H216" s="28" t="s">
        <v>16</v>
      </c>
      <c r="I216" s="28" t="s">
        <v>17</v>
      </c>
    </row>
    <row r="217" spans="2:12" x14ac:dyDescent="0.25">
      <c r="B217" s="52">
        <v>44344</v>
      </c>
      <c r="C217" s="28" t="s">
        <v>329</v>
      </c>
      <c r="D217" s="53" t="s">
        <v>261</v>
      </c>
      <c r="E217" s="96"/>
      <c r="F217" s="28" t="s">
        <v>330</v>
      </c>
      <c r="G217" s="28" t="s">
        <v>330</v>
      </c>
      <c r="H217" s="28" t="s">
        <v>16</v>
      </c>
      <c r="I217" s="28" t="s">
        <v>17</v>
      </c>
    </row>
    <row r="218" spans="2:12" x14ac:dyDescent="0.25">
      <c r="B218" s="52">
        <v>44348</v>
      </c>
      <c r="C218" s="28" t="s">
        <v>331</v>
      </c>
      <c r="D218" s="53" t="s">
        <v>261</v>
      </c>
      <c r="E218" s="96"/>
      <c r="F218" s="28" t="s">
        <v>332</v>
      </c>
      <c r="G218" s="28" t="s">
        <v>332</v>
      </c>
      <c r="H218" s="28" t="s">
        <v>16</v>
      </c>
      <c r="I218" s="28" t="s">
        <v>17</v>
      </c>
    </row>
    <row r="219" spans="2:12" x14ac:dyDescent="0.25">
      <c r="B219" s="52">
        <v>44350</v>
      </c>
      <c r="C219" s="28" t="s">
        <v>333</v>
      </c>
      <c r="D219" s="53" t="s">
        <v>261</v>
      </c>
      <c r="E219" s="96"/>
      <c r="F219" s="28" t="s">
        <v>334</v>
      </c>
      <c r="G219" s="28" t="s">
        <v>334</v>
      </c>
      <c r="H219" s="28" t="s">
        <v>16</v>
      </c>
      <c r="I219" s="28" t="s">
        <v>17</v>
      </c>
    </row>
    <row r="220" spans="2:12" x14ac:dyDescent="0.25">
      <c r="B220" s="52">
        <v>44354</v>
      </c>
      <c r="C220" s="28" t="s">
        <v>335</v>
      </c>
      <c r="D220" s="53" t="s">
        <v>261</v>
      </c>
      <c r="E220" s="96"/>
      <c r="F220" s="28" t="s">
        <v>168</v>
      </c>
      <c r="G220" s="28" t="s">
        <v>168</v>
      </c>
      <c r="H220" s="28" t="s">
        <v>16</v>
      </c>
      <c r="I220" s="28" t="s">
        <v>17</v>
      </c>
    </row>
    <row r="221" spans="2:12" x14ac:dyDescent="0.25">
      <c r="B221" s="52">
        <v>44354</v>
      </c>
      <c r="C221" s="28" t="s">
        <v>336</v>
      </c>
      <c r="D221" s="28" t="s">
        <v>261</v>
      </c>
      <c r="E221" s="96"/>
      <c r="F221" s="28" t="s">
        <v>168</v>
      </c>
      <c r="G221" s="28" t="s">
        <v>168</v>
      </c>
      <c r="H221" s="28" t="s">
        <v>16</v>
      </c>
      <c r="I221" s="28" t="s">
        <v>17</v>
      </c>
    </row>
    <row r="222" spans="2:12" x14ac:dyDescent="0.25">
      <c r="B222" s="52">
        <v>44356</v>
      </c>
      <c r="C222" s="53" t="s">
        <v>337</v>
      </c>
      <c r="D222" s="53" t="s">
        <v>261</v>
      </c>
      <c r="E222" s="96"/>
      <c r="F222" s="53" t="s">
        <v>246</v>
      </c>
      <c r="G222" s="53" t="s">
        <v>246</v>
      </c>
      <c r="H222" s="53" t="s">
        <v>16</v>
      </c>
      <c r="I222" s="53" t="s">
        <v>17</v>
      </c>
      <c r="K222" s="127"/>
      <c r="L222" s="127"/>
    </row>
    <row r="223" spans="2:12" x14ac:dyDescent="0.25">
      <c r="B223" s="52">
        <v>44358</v>
      </c>
      <c r="C223" s="53" t="s">
        <v>185</v>
      </c>
      <c r="D223" s="28" t="s">
        <v>38</v>
      </c>
      <c r="E223" s="96"/>
      <c r="F223" s="53" t="s">
        <v>246</v>
      </c>
      <c r="G223" s="53" t="s">
        <v>246</v>
      </c>
      <c r="H223" s="53" t="s">
        <v>16</v>
      </c>
      <c r="I223" s="53" t="s">
        <v>17</v>
      </c>
      <c r="K223" s="127"/>
      <c r="L223" s="127"/>
    </row>
    <row r="224" spans="2:12" x14ac:dyDescent="0.25">
      <c r="B224" s="52">
        <v>44361</v>
      </c>
      <c r="C224" s="53" t="s">
        <v>273</v>
      </c>
      <c r="D224" s="53" t="s">
        <v>261</v>
      </c>
      <c r="E224" s="96"/>
      <c r="F224" s="53" t="s">
        <v>246</v>
      </c>
      <c r="G224" s="53" t="s">
        <v>246</v>
      </c>
      <c r="H224" s="53" t="s">
        <v>338</v>
      </c>
      <c r="I224" s="53" t="s">
        <v>290</v>
      </c>
      <c r="K224" s="127"/>
      <c r="L224" s="127"/>
    </row>
    <row r="225" spans="2:12" x14ac:dyDescent="0.25">
      <c r="B225" s="74">
        <v>44364</v>
      </c>
      <c r="C225" s="73" t="s">
        <v>339</v>
      </c>
      <c r="D225" s="53" t="s">
        <v>261</v>
      </c>
      <c r="E225" s="97"/>
      <c r="F225" s="73" t="s">
        <v>168</v>
      </c>
      <c r="G225" s="73" t="s">
        <v>168</v>
      </c>
      <c r="H225" s="73" t="s">
        <v>16</v>
      </c>
      <c r="I225" s="73" t="s">
        <v>17</v>
      </c>
      <c r="K225" s="127"/>
      <c r="L225" s="127"/>
    </row>
    <row r="226" spans="2:12" x14ac:dyDescent="0.25">
      <c r="B226" s="116">
        <v>44365</v>
      </c>
      <c r="C226" s="114" t="s">
        <v>340</v>
      </c>
      <c r="D226" s="117" t="s">
        <v>261</v>
      </c>
      <c r="E226" s="115"/>
      <c r="F226" s="114" t="s">
        <v>341</v>
      </c>
      <c r="G226" s="114" t="s">
        <v>341</v>
      </c>
      <c r="H226" s="114" t="s">
        <v>16</v>
      </c>
      <c r="I226" s="114" t="s">
        <v>17</v>
      </c>
      <c r="K226" s="127"/>
      <c r="L226" s="127"/>
    </row>
    <row r="227" spans="2:12" x14ac:dyDescent="0.25">
      <c r="B227" s="116">
        <v>44368</v>
      </c>
      <c r="C227" s="114" t="s">
        <v>342</v>
      </c>
      <c r="D227" s="53" t="s">
        <v>261</v>
      </c>
      <c r="E227" s="115"/>
      <c r="F227" s="114" t="s">
        <v>246</v>
      </c>
      <c r="G227" s="114" t="s">
        <v>246</v>
      </c>
      <c r="H227" s="114" t="s">
        <v>16</v>
      </c>
      <c r="I227" s="114" t="s">
        <v>17</v>
      </c>
      <c r="K227" s="127"/>
      <c r="L227" s="127"/>
    </row>
    <row r="228" spans="2:12" x14ac:dyDescent="0.25">
      <c r="B228" s="116">
        <v>44383</v>
      </c>
      <c r="C228" s="117" t="s">
        <v>343</v>
      </c>
      <c r="D228" s="53" t="s">
        <v>261</v>
      </c>
      <c r="E228" s="115"/>
      <c r="F228" s="114" t="s">
        <v>344</v>
      </c>
      <c r="G228" s="114" t="s">
        <v>345</v>
      </c>
      <c r="H228" s="114" t="s">
        <v>346</v>
      </c>
      <c r="I228" s="114" t="s">
        <v>347</v>
      </c>
    </row>
    <row r="229" spans="2:12" x14ac:dyDescent="0.25">
      <c r="B229" s="116">
        <v>44391</v>
      </c>
      <c r="C229" s="112" t="s">
        <v>348</v>
      </c>
      <c r="D229" s="53" t="s">
        <v>261</v>
      </c>
      <c r="E229" s="115"/>
      <c r="F229" s="117" t="s">
        <v>246</v>
      </c>
      <c r="G229" s="117" t="s">
        <v>246</v>
      </c>
      <c r="H229" s="117" t="s">
        <v>346</v>
      </c>
      <c r="I229" s="117" t="s">
        <v>347</v>
      </c>
    </row>
    <row r="230" spans="2:12" x14ac:dyDescent="0.25">
      <c r="B230" s="116">
        <v>44392</v>
      </c>
      <c r="C230" s="112" t="s">
        <v>349</v>
      </c>
      <c r="D230" s="53" t="s">
        <v>261</v>
      </c>
      <c r="E230" s="115"/>
      <c r="F230" s="114" t="s">
        <v>168</v>
      </c>
      <c r="G230" s="114" t="s">
        <v>168</v>
      </c>
      <c r="H230" s="114" t="s">
        <v>346</v>
      </c>
      <c r="I230" s="114" t="s">
        <v>347</v>
      </c>
    </row>
    <row r="231" spans="2:12" x14ac:dyDescent="0.25">
      <c r="B231" s="116">
        <v>44393</v>
      </c>
      <c r="C231" s="118" t="s">
        <v>350</v>
      </c>
      <c r="D231" s="117" t="s">
        <v>261</v>
      </c>
      <c r="E231" s="115"/>
      <c r="F231" s="114" t="s">
        <v>246</v>
      </c>
      <c r="G231" s="114" t="s">
        <v>246</v>
      </c>
      <c r="H231" s="114" t="s">
        <v>346</v>
      </c>
      <c r="I231" s="114" t="s">
        <v>347</v>
      </c>
    </row>
    <row r="232" spans="2:12" x14ac:dyDescent="0.25">
      <c r="B232" s="116">
        <v>44396</v>
      </c>
      <c r="C232" s="118" t="s">
        <v>351</v>
      </c>
      <c r="D232" s="53" t="s">
        <v>261</v>
      </c>
      <c r="E232" s="115"/>
      <c r="F232" s="114" t="s">
        <v>352</v>
      </c>
      <c r="G232" s="114" t="s">
        <v>352</v>
      </c>
      <c r="H232" s="114" t="s">
        <v>346</v>
      </c>
      <c r="I232" s="114" t="s">
        <v>347</v>
      </c>
    </row>
    <row r="233" spans="2:12" x14ac:dyDescent="0.25">
      <c r="B233" s="116">
        <v>44397</v>
      </c>
      <c r="C233" s="118" t="s">
        <v>276</v>
      </c>
      <c r="D233" s="53" t="s">
        <v>261</v>
      </c>
      <c r="E233" s="115"/>
      <c r="F233" s="114" t="s">
        <v>246</v>
      </c>
      <c r="G233" s="114" t="s">
        <v>246</v>
      </c>
      <c r="H233" s="114" t="s">
        <v>346</v>
      </c>
      <c r="I233" s="114" t="s">
        <v>347</v>
      </c>
    </row>
    <row r="234" spans="2:12" x14ac:dyDescent="0.25">
      <c r="B234" s="116">
        <v>44398</v>
      </c>
      <c r="C234" s="118" t="s">
        <v>353</v>
      </c>
      <c r="D234" s="53" t="s">
        <v>261</v>
      </c>
      <c r="E234" s="115"/>
      <c r="F234" s="114" t="s">
        <v>246</v>
      </c>
      <c r="G234" s="114" t="s">
        <v>246</v>
      </c>
      <c r="H234" s="114" t="s">
        <v>346</v>
      </c>
      <c r="I234" s="114" t="s">
        <v>347</v>
      </c>
    </row>
    <row r="235" spans="2:12" x14ac:dyDescent="0.25">
      <c r="B235" s="116">
        <v>44399</v>
      </c>
      <c r="C235" s="120" t="s">
        <v>354</v>
      </c>
      <c r="D235" s="53" t="s">
        <v>261</v>
      </c>
      <c r="E235" s="115"/>
      <c r="F235" s="114" t="s">
        <v>355</v>
      </c>
      <c r="G235" s="114" t="s">
        <v>355</v>
      </c>
      <c r="H235" s="114" t="s">
        <v>346</v>
      </c>
      <c r="I235" s="114" t="s">
        <v>347</v>
      </c>
    </row>
    <row r="236" spans="2:12" x14ac:dyDescent="0.25">
      <c r="B236" s="119">
        <v>44403</v>
      </c>
      <c r="C236" s="113" t="s">
        <v>356</v>
      </c>
      <c r="D236" s="53" t="s">
        <v>261</v>
      </c>
      <c r="E236" s="115"/>
      <c r="F236" s="117" t="s">
        <v>168</v>
      </c>
      <c r="G236" s="117" t="s">
        <v>168</v>
      </c>
      <c r="H236" s="117" t="s">
        <v>346</v>
      </c>
      <c r="I236" s="117" t="s">
        <v>347</v>
      </c>
    </row>
    <row r="237" spans="2:12" x14ac:dyDescent="0.25">
      <c r="B237" s="121">
        <v>44407</v>
      </c>
      <c r="C237" s="122" t="s">
        <v>357</v>
      </c>
      <c r="D237" s="53" t="s">
        <v>261</v>
      </c>
      <c r="E237" s="105"/>
      <c r="F237" s="103" t="s">
        <v>168</v>
      </c>
      <c r="G237" s="103" t="s">
        <v>168</v>
      </c>
      <c r="H237" s="103" t="s">
        <v>346</v>
      </c>
      <c r="I237" s="103" t="s">
        <v>347</v>
      </c>
    </row>
    <row r="238" spans="2:12" x14ac:dyDescent="0.25">
      <c r="B238" s="52">
        <v>44411</v>
      </c>
      <c r="C238" s="54" t="s">
        <v>358</v>
      </c>
      <c r="D238" s="53" t="s">
        <v>261</v>
      </c>
      <c r="E238" s="96"/>
      <c r="F238" s="53" t="s">
        <v>246</v>
      </c>
      <c r="G238" s="53" t="s">
        <v>246</v>
      </c>
      <c r="H238" s="53" t="s">
        <v>346</v>
      </c>
      <c r="I238" s="53" t="s">
        <v>347</v>
      </c>
    </row>
    <row r="239" spans="2:12" x14ac:dyDescent="0.25">
      <c r="B239" s="52">
        <v>44411</v>
      </c>
      <c r="C239" s="53" t="s">
        <v>359</v>
      </c>
      <c r="D239" s="53" t="s">
        <v>261</v>
      </c>
      <c r="E239" s="96"/>
      <c r="F239" s="53" t="s">
        <v>246</v>
      </c>
      <c r="G239" s="53" t="s">
        <v>306</v>
      </c>
      <c r="H239" s="53" t="s">
        <v>346</v>
      </c>
      <c r="I239" s="53" t="s">
        <v>347</v>
      </c>
    </row>
    <row r="240" spans="2:12" x14ac:dyDescent="0.25">
      <c r="B240" s="52">
        <v>44447</v>
      </c>
      <c r="C240" s="53" t="s">
        <v>360</v>
      </c>
      <c r="D240" s="28" t="s">
        <v>261</v>
      </c>
      <c r="E240" s="96"/>
      <c r="F240" s="53" t="s">
        <v>361</v>
      </c>
      <c r="G240" s="53" t="s">
        <v>361</v>
      </c>
      <c r="H240" s="53" t="s">
        <v>346</v>
      </c>
      <c r="I240" s="53" t="s">
        <v>347</v>
      </c>
    </row>
    <row r="241" spans="2:9" x14ac:dyDescent="0.25">
      <c r="B241" s="52">
        <v>44449</v>
      </c>
      <c r="C241" s="53" t="s">
        <v>362</v>
      </c>
      <c r="D241" s="28" t="s">
        <v>261</v>
      </c>
      <c r="E241" s="96"/>
      <c r="F241" s="53" t="s">
        <v>363</v>
      </c>
      <c r="G241" s="53" t="s">
        <v>363</v>
      </c>
      <c r="H241" s="53" t="s">
        <v>346</v>
      </c>
      <c r="I241" s="53" t="s">
        <v>347</v>
      </c>
    </row>
    <row r="242" spans="2:9" x14ac:dyDescent="0.25">
      <c r="B242" s="52">
        <v>44453</v>
      </c>
      <c r="C242" s="53" t="s">
        <v>364</v>
      </c>
      <c r="D242" s="28" t="s">
        <v>261</v>
      </c>
      <c r="E242" s="96"/>
      <c r="F242" s="53" t="s">
        <v>246</v>
      </c>
      <c r="G242" s="53" t="s">
        <v>306</v>
      </c>
      <c r="H242" s="53" t="s">
        <v>346</v>
      </c>
      <c r="I242" s="53" t="s">
        <v>347</v>
      </c>
    </row>
    <row r="243" spans="2:9" x14ac:dyDescent="0.25">
      <c r="B243" s="52">
        <v>44454</v>
      </c>
      <c r="C243" s="53" t="s">
        <v>365</v>
      </c>
      <c r="D243" s="28" t="s">
        <v>261</v>
      </c>
      <c r="E243" s="96"/>
      <c r="F243" s="53" t="s">
        <v>251</v>
      </c>
      <c r="G243" s="53" t="s">
        <v>251</v>
      </c>
      <c r="H243" s="53" t="s">
        <v>346</v>
      </c>
      <c r="I243" s="53" t="s">
        <v>347</v>
      </c>
    </row>
    <row r="244" spans="2:9" x14ac:dyDescent="0.25">
      <c r="B244" s="52">
        <v>44454</v>
      </c>
      <c r="C244" s="53" t="s">
        <v>366</v>
      </c>
      <c r="D244" s="53" t="s">
        <v>261</v>
      </c>
      <c r="E244" s="96"/>
      <c r="F244" s="53" t="s">
        <v>302</v>
      </c>
      <c r="G244" s="53" t="s">
        <v>302</v>
      </c>
      <c r="H244" s="53" t="s">
        <v>346</v>
      </c>
      <c r="I244" s="53" t="s">
        <v>347</v>
      </c>
    </row>
    <row r="245" spans="2:9" x14ac:dyDescent="0.25">
      <c r="B245" s="52">
        <v>44455</v>
      </c>
      <c r="C245" s="53" t="s">
        <v>367</v>
      </c>
      <c r="D245" s="53" t="s">
        <v>261</v>
      </c>
      <c r="E245" s="96"/>
      <c r="F245" s="53" t="s">
        <v>246</v>
      </c>
      <c r="G245" s="53" t="s">
        <v>246</v>
      </c>
      <c r="H245" s="53" t="s">
        <v>346</v>
      </c>
      <c r="I245" s="53" t="s">
        <v>347</v>
      </c>
    </row>
    <row r="246" spans="2:9" x14ac:dyDescent="0.25">
      <c r="B246" s="52">
        <v>44462</v>
      </c>
      <c r="C246" s="53" t="s">
        <v>368</v>
      </c>
      <c r="D246" s="53" t="s">
        <v>261</v>
      </c>
      <c r="E246" s="96"/>
      <c r="F246" s="53" t="s">
        <v>369</v>
      </c>
      <c r="G246" s="53" t="s">
        <v>369</v>
      </c>
      <c r="H246" s="53" t="s">
        <v>346</v>
      </c>
      <c r="I246" s="53" t="s">
        <v>347</v>
      </c>
    </row>
    <row r="247" spans="2:9" x14ac:dyDescent="0.25">
      <c r="B247" s="52">
        <v>44467</v>
      </c>
      <c r="C247" s="53" t="s">
        <v>370</v>
      </c>
      <c r="D247" s="28" t="s">
        <v>261</v>
      </c>
      <c r="E247" s="96"/>
      <c r="F247" s="53" t="s">
        <v>369</v>
      </c>
      <c r="G247" s="53" t="s">
        <v>369</v>
      </c>
      <c r="H247" s="53" t="s">
        <v>346</v>
      </c>
      <c r="I247" s="53" t="s">
        <v>347</v>
      </c>
    </row>
    <row r="248" spans="2:9" ht="14.5" x14ac:dyDescent="0.25">
      <c r="B248" s="52">
        <v>44467</v>
      </c>
      <c r="C248" s="101" t="s">
        <v>371</v>
      </c>
      <c r="D248" s="53" t="s">
        <v>261</v>
      </c>
      <c r="E248" s="96"/>
      <c r="F248" s="28" t="s">
        <v>246</v>
      </c>
      <c r="G248" s="28" t="s">
        <v>246</v>
      </c>
      <c r="H248" s="28" t="s">
        <v>346</v>
      </c>
      <c r="I248" s="53" t="s">
        <v>347</v>
      </c>
    </row>
    <row r="249" spans="2:9" ht="14.5" x14ac:dyDescent="0.25">
      <c r="B249" s="52">
        <v>44467</v>
      </c>
      <c r="C249" s="123" t="s">
        <v>372</v>
      </c>
      <c r="D249" s="28" t="s">
        <v>261</v>
      </c>
      <c r="E249" s="96"/>
      <c r="F249" s="28" t="s">
        <v>246</v>
      </c>
      <c r="G249" s="28" t="s">
        <v>246</v>
      </c>
      <c r="H249" s="28" t="s">
        <v>346</v>
      </c>
      <c r="I249" s="53" t="s">
        <v>347</v>
      </c>
    </row>
    <row r="250" spans="2:9" ht="14.5" x14ac:dyDescent="0.25">
      <c r="B250" s="52">
        <v>44468</v>
      </c>
      <c r="C250" s="123" t="s">
        <v>373</v>
      </c>
      <c r="D250" s="28" t="s">
        <v>261</v>
      </c>
      <c r="E250" s="96"/>
      <c r="F250" s="28" t="s">
        <v>246</v>
      </c>
      <c r="G250" s="28" t="s">
        <v>246</v>
      </c>
      <c r="H250" s="28" t="s">
        <v>346</v>
      </c>
      <c r="I250" s="53" t="s">
        <v>347</v>
      </c>
    </row>
    <row r="251" spans="2:9" ht="14.5" x14ac:dyDescent="0.25">
      <c r="B251" s="52">
        <v>44468</v>
      </c>
      <c r="C251" s="123" t="s">
        <v>374</v>
      </c>
      <c r="D251" s="53" t="s">
        <v>261</v>
      </c>
      <c r="E251" s="96"/>
      <c r="F251" s="28" t="s">
        <v>246</v>
      </c>
      <c r="G251" s="28" t="s">
        <v>246</v>
      </c>
      <c r="H251" s="28" t="s">
        <v>346</v>
      </c>
      <c r="I251" s="53" t="s">
        <v>347</v>
      </c>
    </row>
    <row r="252" spans="2:9" x14ac:dyDescent="0.25">
      <c r="B252" s="52">
        <v>44469</v>
      </c>
      <c r="C252" s="28" t="s">
        <v>375</v>
      </c>
      <c r="D252" s="28" t="s">
        <v>261</v>
      </c>
      <c r="E252" s="96"/>
      <c r="F252" s="28" t="s">
        <v>369</v>
      </c>
      <c r="G252" s="28" t="s">
        <v>369</v>
      </c>
      <c r="H252" s="28" t="s">
        <v>346</v>
      </c>
      <c r="I252" s="53" t="s">
        <v>347</v>
      </c>
    </row>
    <row r="253" spans="2:9" x14ac:dyDescent="0.25">
      <c r="B253" s="52">
        <v>44469</v>
      </c>
      <c r="C253" s="28" t="s">
        <v>376</v>
      </c>
      <c r="D253" s="28" t="s">
        <v>261</v>
      </c>
      <c r="E253" s="96"/>
      <c r="F253" s="28" t="s">
        <v>246</v>
      </c>
      <c r="G253" s="28" t="s">
        <v>246</v>
      </c>
      <c r="H253" s="28" t="s">
        <v>346</v>
      </c>
      <c r="I253" s="53" t="s">
        <v>347</v>
      </c>
    </row>
    <row r="254" spans="2:9" x14ac:dyDescent="0.25">
      <c r="B254" s="52">
        <v>44470</v>
      </c>
      <c r="C254" s="28" t="s">
        <v>377</v>
      </c>
      <c r="D254" s="28" t="s">
        <v>261</v>
      </c>
      <c r="E254" s="96"/>
      <c r="F254" s="28" t="s">
        <v>246</v>
      </c>
      <c r="G254" s="28" t="s">
        <v>246</v>
      </c>
      <c r="H254" s="28" t="s">
        <v>346</v>
      </c>
      <c r="I254" s="53" t="s">
        <v>347</v>
      </c>
    </row>
    <row r="255" spans="2:9" x14ac:dyDescent="0.25">
      <c r="B255" s="52">
        <v>44473</v>
      </c>
      <c r="C255" s="28" t="s">
        <v>378</v>
      </c>
      <c r="D255" s="28" t="s">
        <v>19</v>
      </c>
      <c r="E255" s="96">
        <v>1217</v>
      </c>
      <c r="F255" s="28" t="s">
        <v>198</v>
      </c>
      <c r="G255" s="28" t="s">
        <v>198</v>
      </c>
      <c r="H255" s="28" t="s">
        <v>346</v>
      </c>
      <c r="I255" s="53" t="s">
        <v>347</v>
      </c>
    </row>
    <row r="256" spans="2:9" x14ac:dyDescent="0.25">
      <c r="B256" s="52">
        <v>44474</v>
      </c>
      <c r="C256" s="28" t="s">
        <v>379</v>
      </c>
      <c r="D256" s="28" t="s">
        <v>261</v>
      </c>
      <c r="E256" s="96"/>
      <c r="F256" s="28" t="s">
        <v>246</v>
      </c>
      <c r="G256" s="28" t="s">
        <v>246</v>
      </c>
      <c r="H256" s="28" t="s">
        <v>346</v>
      </c>
      <c r="I256" s="53" t="s">
        <v>347</v>
      </c>
    </row>
    <row r="257" spans="2:12" x14ac:dyDescent="0.25">
      <c r="B257" s="52">
        <v>44475</v>
      </c>
      <c r="C257" s="28" t="s">
        <v>380</v>
      </c>
      <c r="D257" s="28" t="s">
        <v>261</v>
      </c>
      <c r="E257" s="96"/>
      <c r="F257" s="28" t="s">
        <v>355</v>
      </c>
      <c r="G257" s="28" t="s">
        <v>355</v>
      </c>
      <c r="H257" s="28" t="s">
        <v>346</v>
      </c>
      <c r="I257" s="53" t="s">
        <v>347</v>
      </c>
    </row>
    <row r="258" spans="2:12" x14ac:dyDescent="0.25">
      <c r="B258" s="52">
        <v>44476</v>
      </c>
      <c r="C258" s="28" t="s">
        <v>276</v>
      </c>
      <c r="D258" s="28" t="s">
        <v>261</v>
      </c>
      <c r="E258" s="96"/>
      <c r="F258" s="28" t="s">
        <v>246</v>
      </c>
      <c r="G258" s="28" t="s">
        <v>246</v>
      </c>
      <c r="H258" s="28" t="s">
        <v>346</v>
      </c>
      <c r="I258" s="53" t="s">
        <v>347</v>
      </c>
    </row>
    <row r="259" spans="2:12" x14ac:dyDescent="0.25">
      <c r="B259" s="52">
        <v>44482</v>
      </c>
      <c r="C259" s="28" t="s">
        <v>381</v>
      </c>
      <c r="D259" s="28" t="s">
        <v>261</v>
      </c>
      <c r="E259" s="96"/>
      <c r="F259" s="28" t="s">
        <v>246</v>
      </c>
      <c r="G259" s="28" t="s">
        <v>382</v>
      </c>
      <c r="H259" s="28" t="s">
        <v>346</v>
      </c>
      <c r="I259" s="53" t="s">
        <v>347</v>
      </c>
    </row>
    <row r="260" spans="2:12" x14ac:dyDescent="0.25">
      <c r="B260" s="52">
        <v>44482</v>
      </c>
      <c r="C260" s="28" t="s">
        <v>383</v>
      </c>
      <c r="D260" s="28" t="s">
        <v>261</v>
      </c>
      <c r="E260" s="96"/>
      <c r="F260" s="28" t="s">
        <v>246</v>
      </c>
      <c r="G260" s="28" t="s">
        <v>246</v>
      </c>
      <c r="H260" s="28" t="s">
        <v>346</v>
      </c>
      <c r="I260" s="53" t="s">
        <v>347</v>
      </c>
    </row>
    <row r="261" spans="2:12" x14ac:dyDescent="0.25">
      <c r="B261" s="52">
        <v>44483</v>
      </c>
      <c r="C261" s="53" t="s">
        <v>384</v>
      </c>
      <c r="D261" s="28" t="s">
        <v>261</v>
      </c>
      <c r="E261" s="96"/>
      <c r="F261" s="28" t="s">
        <v>246</v>
      </c>
      <c r="G261" s="28" t="s">
        <v>246</v>
      </c>
      <c r="H261" s="28" t="s">
        <v>346</v>
      </c>
      <c r="I261" s="53" t="s">
        <v>347</v>
      </c>
    </row>
    <row r="262" spans="2:12" x14ac:dyDescent="0.25">
      <c r="B262" s="52">
        <v>44483</v>
      </c>
      <c r="C262" s="28" t="s">
        <v>385</v>
      </c>
      <c r="D262" s="28" t="s">
        <v>261</v>
      </c>
      <c r="E262" s="96"/>
      <c r="F262" s="28" t="s">
        <v>246</v>
      </c>
      <c r="G262" s="28" t="s">
        <v>246</v>
      </c>
      <c r="H262" s="28" t="s">
        <v>346</v>
      </c>
      <c r="I262" s="53" t="s">
        <v>347</v>
      </c>
    </row>
    <row r="263" spans="2:12" x14ac:dyDescent="0.25">
      <c r="B263" s="52">
        <v>44511</v>
      </c>
      <c r="C263" s="53" t="s">
        <v>386</v>
      </c>
      <c r="D263" s="28" t="s">
        <v>261</v>
      </c>
      <c r="E263" s="96"/>
      <c r="F263" s="53" t="s">
        <v>387</v>
      </c>
      <c r="G263" s="53" t="s">
        <v>363</v>
      </c>
      <c r="H263" s="53" t="s">
        <v>388</v>
      </c>
      <c r="I263" s="53" t="s">
        <v>389</v>
      </c>
    </row>
    <row r="264" spans="2:12" x14ac:dyDescent="0.25">
      <c r="B264" s="52">
        <v>44516</v>
      </c>
      <c r="C264" s="53" t="s">
        <v>479</v>
      </c>
      <c r="D264" s="53" t="s">
        <v>261</v>
      </c>
      <c r="E264" s="96"/>
      <c r="F264" s="53" t="s">
        <v>222</v>
      </c>
      <c r="G264" s="53" t="s">
        <v>480</v>
      </c>
      <c r="H264" s="53" t="s">
        <v>388</v>
      </c>
      <c r="I264" s="53" t="s">
        <v>389</v>
      </c>
      <c r="K264" s="126"/>
      <c r="L264" s="126"/>
    </row>
    <row r="265" spans="2:12" x14ac:dyDescent="0.25">
      <c r="B265" s="52">
        <v>44524</v>
      </c>
      <c r="C265" s="53" t="s">
        <v>390</v>
      </c>
      <c r="D265" s="28" t="s">
        <v>261</v>
      </c>
      <c r="E265" s="96"/>
      <c r="F265" s="53" t="s">
        <v>246</v>
      </c>
      <c r="G265" s="53" t="s">
        <v>246</v>
      </c>
      <c r="H265" s="53" t="s">
        <v>388</v>
      </c>
      <c r="I265" s="53" t="s">
        <v>389</v>
      </c>
    </row>
    <row r="266" spans="2:12" x14ac:dyDescent="0.25">
      <c r="B266" s="52">
        <v>44525</v>
      </c>
      <c r="C266" s="53" t="s">
        <v>235</v>
      </c>
      <c r="D266" s="28" t="s">
        <v>261</v>
      </c>
      <c r="E266" s="96"/>
      <c r="F266" s="53" t="s">
        <v>246</v>
      </c>
      <c r="G266" s="53" t="s">
        <v>246</v>
      </c>
      <c r="H266" s="53" t="s">
        <v>388</v>
      </c>
      <c r="I266" s="53" t="s">
        <v>389</v>
      </c>
    </row>
    <row r="267" spans="2:12" x14ac:dyDescent="0.25">
      <c r="B267" s="52">
        <v>44526</v>
      </c>
      <c r="C267" s="53" t="s">
        <v>391</v>
      </c>
      <c r="D267" s="28" t="s">
        <v>261</v>
      </c>
      <c r="E267" s="96"/>
      <c r="F267" s="53" t="s">
        <v>392</v>
      </c>
      <c r="G267" s="53" t="s">
        <v>302</v>
      </c>
      <c r="H267" s="53" t="s">
        <v>388</v>
      </c>
      <c r="I267" s="53" t="s">
        <v>389</v>
      </c>
    </row>
    <row r="268" spans="2:12" x14ac:dyDescent="0.25">
      <c r="B268" s="52">
        <v>44529</v>
      </c>
      <c r="C268" s="53" t="s">
        <v>481</v>
      </c>
      <c r="D268" s="53" t="s">
        <v>261</v>
      </c>
      <c r="E268" s="96"/>
      <c r="F268" s="53" t="s">
        <v>246</v>
      </c>
      <c r="G268" s="53" t="s">
        <v>246</v>
      </c>
      <c r="H268" s="53" t="s">
        <v>388</v>
      </c>
      <c r="I268" s="53" t="s">
        <v>347</v>
      </c>
    </row>
    <row r="269" spans="2:12" x14ac:dyDescent="0.25">
      <c r="B269" s="52">
        <v>44530</v>
      </c>
      <c r="C269" s="53" t="s">
        <v>482</v>
      </c>
      <c r="D269" s="53" t="s">
        <v>261</v>
      </c>
      <c r="E269" s="96"/>
      <c r="F269" s="53" t="s">
        <v>246</v>
      </c>
      <c r="G269" s="53" t="s">
        <v>246</v>
      </c>
      <c r="H269" s="53" t="s">
        <v>388</v>
      </c>
      <c r="I269" s="53" t="s">
        <v>347</v>
      </c>
    </row>
    <row r="270" spans="2:12" x14ac:dyDescent="0.25">
      <c r="B270" s="52">
        <v>44530</v>
      </c>
      <c r="C270" s="53" t="s">
        <v>483</v>
      </c>
      <c r="D270" s="53" t="s">
        <v>261</v>
      </c>
      <c r="E270" s="96"/>
      <c r="F270" s="53" t="s">
        <v>246</v>
      </c>
      <c r="G270" s="53" t="s">
        <v>246</v>
      </c>
      <c r="H270" s="53" t="s">
        <v>388</v>
      </c>
      <c r="I270" s="53" t="s">
        <v>347</v>
      </c>
    </row>
    <row r="271" spans="2:12" x14ac:dyDescent="0.25">
      <c r="B271" s="52">
        <v>44540</v>
      </c>
      <c r="C271" s="53" t="s">
        <v>367</v>
      </c>
      <c r="D271" s="53" t="s">
        <v>261</v>
      </c>
      <c r="E271" s="96"/>
      <c r="F271" s="53" t="s">
        <v>246</v>
      </c>
      <c r="G271" s="53" t="s">
        <v>246</v>
      </c>
      <c r="H271" s="53" t="s">
        <v>388</v>
      </c>
      <c r="I271" s="53" t="s">
        <v>347</v>
      </c>
    </row>
    <row r="272" spans="2:12" x14ac:dyDescent="0.25">
      <c r="B272" s="54"/>
      <c r="C272" s="53"/>
      <c r="D272" s="53"/>
      <c r="E272" s="96"/>
      <c r="F272" s="53"/>
      <c r="G272" s="53"/>
      <c r="H272" s="53"/>
      <c r="I272" s="53"/>
    </row>
    <row r="273" spans="2:9" x14ac:dyDescent="0.25">
      <c r="B273" s="54"/>
      <c r="C273" s="53"/>
      <c r="D273" s="53"/>
      <c r="E273" s="96"/>
      <c r="F273" s="53"/>
      <c r="G273" s="53"/>
      <c r="H273" s="53"/>
      <c r="I273" s="53"/>
    </row>
    <row r="274" spans="2:9" x14ac:dyDescent="0.25">
      <c r="B274" s="54"/>
      <c r="C274" s="53"/>
      <c r="D274" s="53"/>
      <c r="E274" s="96"/>
      <c r="F274" s="53"/>
      <c r="G274" s="53"/>
      <c r="H274" s="53"/>
      <c r="I274" s="53"/>
    </row>
    <row r="275" spans="2:9" x14ac:dyDescent="0.25">
      <c r="B275" s="54"/>
      <c r="C275" s="53"/>
      <c r="D275" s="53"/>
      <c r="E275" s="96"/>
      <c r="F275" s="53"/>
      <c r="G275" s="53"/>
      <c r="H275" s="53"/>
      <c r="I275" s="53"/>
    </row>
    <row r="276" spans="2:9" x14ac:dyDescent="0.25">
      <c r="B276" s="54"/>
      <c r="C276" s="53"/>
      <c r="D276" s="53"/>
      <c r="E276" s="96"/>
      <c r="F276" s="53"/>
      <c r="G276" s="53"/>
      <c r="H276" s="53"/>
      <c r="I276" s="53"/>
    </row>
    <row r="277" spans="2:9" x14ac:dyDescent="0.25">
      <c r="B277" s="54"/>
      <c r="C277" s="53"/>
      <c r="D277" s="53"/>
      <c r="E277" s="96"/>
      <c r="F277" s="53"/>
      <c r="G277" s="53"/>
      <c r="H277" s="53"/>
      <c r="I277" s="53"/>
    </row>
    <row r="278" spans="2:9" x14ac:dyDescent="0.25">
      <c r="B278" s="54"/>
      <c r="C278" s="53"/>
      <c r="D278" s="53"/>
      <c r="E278" s="96"/>
      <c r="F278" s="53"/>
      <c r="G278" s="53"/>
      <c r="H278" s="53"/>
      <c r="I278" s="53"/>
    </row>
    <row r="279" spans="2:9" x14ac:dyDescent="0.25">
      <c r="B279" s="54"/>
      <c r="C279" s="53"/>
      <c r="D279" s="53"/>
      <c r="E279" s="96"/>
      <c r="F279" s="53"/>
      <c r="G279" s="53"/>
      <c r="H279" s="53"/>
      <c r="I279" s="53"/>
    </row>
    <row r="280" spans="2:9" x14ac:dyDescent="0.25">
      <c r="B280" s="54"/>
      <c r="C280" s="53"/>
      <c r="D280" s="53"/>
      <c r="E280" s="96"/>
      <c r="F280" s="53"/>
      <c r="G280" s="53"/>
      <c r="H280" s="53"/>
      <c r="I280" s="53"/>
    </row>
    <row r="281" spans="2:9" x14ac:dyDescent="0.25">
      <c r="B281" s="54"/>
      <c r="C281" s="53"/>
      <c r="D281" s="53"/>
      <c r="E281" s="96"/>
      <c r="F281" s="53"/>
      <c r="G281" s="53"/>
      <c r="H281" s="53"/>
      <c r="I281" s="53"/>
    </row>
    <row r="282" spans="2:9" x14ac:dyDescent="0.25">
      <c r="B282" s="54"/>
      <c r="C282" s="53"/>
      <c r="D282" s="53"/>
      <c r="E282" s="96"/>
      <c r="F282" s="53"/>
      <c r="G282" s="53"/>
      <c r="H282" s="53"/>
      <c r="I282" s="53"/>
    </row>
    <row r="283" spans="2:9" x14ac:dyDescent="0.25">
      <c r="B283" s="54"/>
      <c r="C283" s="53"/>
      <c r="D283" s="53"/>
      <c r="E283" s="96"/>
      <c r="F283" s="53"/>
      <c r="G283" s="53"/>
      <c r="H283" s="53"/>
      <c r="I283" s="53"/>
    </row>
    <row r="284" spans="2:9" x14ac:dyDescent="0.25">
      <c r="B284" s="54"/>
      <c r="C284" s="53"/>
      <c r="D284" s="53"/>
      <c r="E284" s="96"/>
      <c r="F284" s="53"/>
      <c r="G284" s="53"/>
      <c r="H284" s="53"/>
      <c r="I284" s="53"/>
    </row>
    <row r="285" spans="2:9" x14ac:dyDescent="0.25">
      <c r="B285" s="54"/>
      <c r="C285" s="53"/>
      <c r="D285" s="53"/>
      <c r="E285" s="96"/>
      <c r="F285" s="53"/>
      <c r="G285" s="53"/>
      <c r="H285" s="53"/>
      <c r="I285" s="53"/>
    </row>
    <row r="286" spans="2:9" x14ac:dyDescent="0.25">
      <c r="B286" s="54"/>
      <c r="C286" s="53"/>
      <c r="D286" s="53"/>
      <c r="E286" s="96"/>
      <c r="F286" s="53"/>
      <c r="G286" s="53"/>
      <c r="H286" s="53"/>
      <c r="I286" s="53"/>
    </row>
    <row r="287" spans="2:9" x14ac:dyDescent="0.25">
      <c r="B287" s="54"/>
      <c r="C287" s="53"/>
      <c r="D287" s="53"/>
      <c r="E287" s="96"/>
      <c r="F287" s="53"/>
      <c r="G287" s="53"/>
      <c r="H287" s="53"/>
      <c r="I287" s="53"/>
    </row>
    <row r="288" spans="2:9" x14ac:dyDescent="0.25">
      <c r="B288" s="54"/>
      <c r="C288" s="53"/>
      <c r="D288" s="53"/>
      <c r="E288" s="96"/>
      <c r="F288" s="53"/>
      <c r="G288" s="53"/>
      <c r="H288" s="53"/>
      <c r="I288" s="53"/>
    </row>
    <row r="289" spans="2:9" x14ac:dyDescent="0.25">
      <c r="B289" s="54"/>
      <c r="C289" s="53"/>
      <c r="D289" s="53"/>
      <c r="E289" s="96"/>
      <c r="F289" s="53"/>
      <c r="G289" s="53"/>
      <c r="H289" s="53"/>
      <c r="I289" s="53"/>
    </row>
    <row r="290" spans="2:9" x14ac:dyDescent="0.25">
      <c r="B290" s="54"/>
      <c r="C290" s="53"/>
      <c r="D290" s="53"/>
      <c r="E290" s="96"/>
      <c r="F290" s="53"/>
      <c r="G290" s="53"/>
      <c r="H290" s="53"/>
      <c r="I290" s="53"/>
    </row>
    <row r="291" spans="2:9" x14ac:dyDescent="0.25">
      <c r="B291" s="54"/>
      <c r="C291" s="53"/>
      <c r="D291" s="53"/>
      <c r="E291" s="96"/>
      <c r="F291" s="53"/>
      <c r="G291" s="53"/>
      <c r="H291" s="53"/>
      <c r="I291" s="53"/>
    </row>
    <row r="292" spans="2:9" x14ac:dyDescent="0.25">
      <c r="B292" s="54"/>
      <c r="C292" s="53"/>
      <c r="D292" s="53"/>
      <c r="E292" s="96"/>
      <c r="F292" s="53"/>
      <c r="G292" s="53"/>
      <c r="H292" s="53"/>
      <c r="I292" s="53"/>
    </row>
    <row r="293" spans="2:9" x14ac:dyDescent="0.25">
      <c r="B293" s="54"/>
      <c r="C293" s="53"/>
      <c r="D293" s="53"/>
      <c r="E293" s="96"/>
      <c r="F293" s="53"/>
      <c r="G293" s="53"/>
      <c r="H293" s="53"/>
      <c r="I293" s="53"/>
    </row>
  </sheetData>
  <mergeCells count="7">
    <mergeCell ref="K264:L264"/>
    <mergeCell ref="K227:L227"/>
    <mergeCell ref="K222:L222"/>
    <mergeCell ref="K223:L223"/>
    <mergeCell ref="K224:L224"/>
    <mergeCell ref="K225:L225"/>
    <mergeCell ref="K226:L226"/>
  </mergeCells>
  <phoneticPr fontId="0" type="noConversion"/>
  <pageMargins left="0" right="0" top="0.78740157480314965" bottom="0.59055118110236227" header="0" footer="0"/>
  <pageSetup paperSize="9" scale="58" fitToHeight="0" orientation="landscape"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B1:H32"/>
  <sheetViews>
    <sheetView workbookViewId="0">
      <selection activeCell="C18" sqref="C18"/>
    </sheetView>
  </sheetViews>
  <sheetFormatPr defaultColWidth="9.26953125" defaultRowHeight="12.5" x14ac:dyDescent="0.25"/>
  <cols>
    <col min="1" max="1" width="2" customWidth="1"/>
    <col min="2" max="2" width="32.54296875" customWidth="1"/>
    <col min="3" max="3" width="38.26953125" customWidth="1"/>
    <col min="4" max="4" width="41.453125" customWidth="1"/>
    <col min="5" max="5" width="26.26953125" customWidth="1"/>
    <col min="6" max="6" width="18.453125" customWidth="1"/>
    <col min="7" max="7" width="18.7265625" customWidth="1"/>
    <col min="8" max="8" width="25.7265625" customWidth="1"/>
  </cols>
  <sheetData>
    <row r="1" spans="2:8" s="18" customFormat="1" ht="30" x14ac:dyDescent="0.6">
      <c r="B1" s="17" t="s">
        <v>393</v>
      </c>
    </row>
    <row r="2" spans="2:8" s="18" customFormat="1" ht="25" x14ac:dyDescent="0.5">
      <c r="B2" s="19" t="s">
        <v>394</v>
      </c>
    </row>
    <row r="4" spans="2:8" x14ac:dyDescent="0.25">
      <c r="B4" s="1" t="s">
        <v>395</v>
      </c>
      <c r="C4" s="1"/>
      <c r="D4" s="1"/>
      <c r="E4" s="1"/>
      <c r="F4" s="1"/>
      <c r="G4" s="1"/>
      <c r="H4" s="1"/>
    </row>
    <row r="5" spans="2:8" ht="23" x14ac:dyDescent="0.5">
      <c r="B5" s="23" t="s">
        <v>3</v>
      </c>
      <c r="C5" s="2"/>
      <c r="D5" s="2"/>
      <c r="E5" s="2"/>
      <c r="F5" s="2"/>
      <c r="G5" s="2"/>
      <c r="H5" s="2"/>
    </row>
    <row r="7" spans="2:8" x14ac:dyDescent="0.25">
      <c r="B7" s="10" t="s">
        <v>4</v>
      </c>
      <c r="C7" s="4" t="s">
        <v>396</v>
      </c>
      <c r="D7" s="4" t="s">
        <v>397</v>
      </c>
      <c r="E7" s="4" t="s">
        <v>398</v>
      </c>
      <c r="F7" s="30" t="s">
        <v>399</v>
      </c>
      <c r="G7" s="4" t="s">
        <v>11</v>
      </c>
      <c r="H7" s="4" t="s">
        <v>400</v>
      </c>
    </row>
    <row r="8" spans="2:8" x14ac:dyDescent="0.25">
      <c r="B8" s="27">
        <v>43633</v>
      </c>
      <c r="C8" s="5" t="s">
        <v>401</v>
      </c>
      <c r="D8" s="5" t="s">
        <v>402</v>
      </c>
      <c r="E8" s="5" t="s">
        <v>403</v>
      </c>
      <c r="F8" s="5" t="s">
        <v>404</v>
      </c>
      <c r="G8" s="11" t="s">
        <v>17</v>
      </c>
    </row>
    <row r="9" spans="2:8" ht="13" x14ac:dyDescent="0.25">
      <c r="B9" s="26">
        <v>43634</v>
      </c>
      <c r="C9" s="14" t="s">
        <v>405</v>
      </c>
      <c r="D9" s="14" t="s">
        <v>406</v>
      </c>
      <c r="E9" s="14" t="s">
        <v>407</v>
      </c>
      <c r="F9" s="5" t="s">
        <v>404</v>
      </c>
      <c r="G9" s="14" t="s">
        <v>17</v>
      </c>
      <c r="H9" s="14"/>
    </row>
    <row r="10" spans="2:8" x14ac:dyDescent="0.25">
      <c r="B10" s="26">
        <v>43641</v>
      </c>
      <c r="C10" s="11" t="s">
        <v>408</v>
      </c>
      <c r="D10" s="14"/>
      <c r="E10" s="6" t="s">
        <v>409</v>
      </c>
      <c r="F10" s="6" t="s">
        <v>404</v>
      </c>
      <c r="G10" s="14" t="s">
        <v>17</v>
      </c>
      <c r="H10" s="14"/>
    </row>
    <row r="11" spans="2:8" x14ac:dyDescent="0.25">
      <c r="B11" s="13">
        <v>43641</v>
      </c>
      <c r="C11" s="5" t="s">
        <v>410</v>
      </c>
      <c r="D11" s="15"/>
      <c r="E11" s="12" t="s">
        <v>409</v>
      </c>
      <c r="F11" s="5" t="s">
        <v>404</v>
      </c>
      <c r="G11" s="5" t="s">
        <v>17</v>
      </c>
      <c r="H11" s="5"/>
    </row>
    <row r="12" spans="2:8" x14ac:dyDescent="0.25">
      <c r="B12" s="13">
        <v>43788</v>
      </c>
      <c r="C12" s="14" t="s">
        <v>411</v>
      </c>
      <c r="D12" s="14"/>
      <c r="E12" s="12" t="s">
        <v>412</v>
      </c>
      <c r="F12" s="5" t="s">
        <v>404</v>
      </c>
      <c r="G12" s="5" t="s">
        <v>17</v>
      </c>
      <c r="H12" s="5"/>
    </row>
    <row r="13" spans="2:8" x14ac:dyDescent="0.25">
      <c r="B13" s="13">
        <v>43788</v>
      </c>
      <c r="C13" s="14" t="s">
        <v>413</v>
      </c>
      <c r="D13" s="14"/>
      <c r="E13" s="12" t="s">
        <v>414</v>
      </c>
      <c r="F13" s="5" t="s">
        <v>404</v>
      </c>
      <c r="G13" s="5" t="s">
        <v>17</v>
      </c>
      <c r="H13" s="5"/>
    </row>
    <row r="14" spans="2:8" x14ac:dyDescent="0.25">
      <c r="B14" s="13"/>
      <c r="C14" s="14"/>
      <c r="D14" s="14"/>
      <c r="E14" s="12"/>
      <c r="F14" s="5"/>
      <c r="G14" s="5"/>
      <c r="H14" s="5"/>
    </row>
    <row r="15" spans="2:8" x14ac:dyDescent="0.25">
      <c r="B15" s="16"/>
      <c r="C15" s="12"/>
      <c r="D15" s="12"/>
      <c r="E15" s="12"/>
      <c r="F15" s="12"/>
      <c r="G15" s="12"/>
      <c r="H15" s="12"/>
    </row>
    <row r="16" spans="2:8" x14ac:dyDescent="0.25">
      <c r="B16" s="16"/>
      <c r="C16" s="12"/>
      <c r="D16" s="12"/>
      <c r="E16" s="12"/>
      <c r="F16" s="12"/>
      <c r="G16" s="12"/>
      <c r="H16" s="12"/>
    </row>
    <row r="17" spans="2:8" x14ac:dyDescent="0.25">
      <c r="B17" s="16"/>
      <c r="C17" s="12"/>
      <c r="D17" s="12"/>
      <c r="E17" s="12"/>
      <c r="F17" s="12"/>
      <c r="G17" s="12"/>
      <c r="H17" s="12"/>
    </row>
    <row r="18" spans="2:8" x14ac:dyDescent="0.25">
      <c r="B18" s="16"/>
      <c r="C18" s="12"/>
      <c r="D18" s="12"/>
      <c r="E18" s="12"/>
      <c r="F18" s="12"/>
      <c r="G18" s="12"/>
      <c r="H18" s="12"/>
    </row>
    <row r="19" spans="2:8" x14ac:dyDescent="0.25">
      <c r="B19" s="7"/>
      <c r="C19" s="3"/>
      <c r="D19" s="3"/>
      <c r="E19" s="3"/>
      <c r="F19" s="3"/>
      <c r="G19" s="3"/>
      <c r="H19" s="3"/>
    </row>
    <row r="20" spans="2:8" x14ac:dyDescent="0.25">
      <c r="B20" s="7"/>
      <c r="C20" s="3"/>
      <c r="D20" s="3"/>
      <c r="E20" s="3"/>
      <c r="F20" s="3"/>
      <c r="G20" s="3"/>
      <c r="H20" s="3"/>
    </row>
    <row r="21" spans="2:8" x14ac:dyDescent="0.25">
      <c r="B21" s="7"/>
      <c r="C21" s="3"/>
      <c r="D21" s="3"/>
      <c r="E21" s="3"/>
      <c r="F21" s="3"/>
      <c r="G21" s="3"/>
      <c r="H21" s="3"/>
    </row>
    <row r="22" spans="2:8" x14ac:dyDescent="0.25">
      <c r="B22" s="3"/>
      <c r="C22" s="3"/>
      <c r="D22" s="3"/>
      <c r="E22" s="3"/>
      <c r="F22" s="3"/>
      <c r="G22" s="3"/>
      <c r="H22" s="3"/>
    </row>
    <row r="23" spans="2:8" x14ac:dyDescent="0.25">
      <c r="B23" s="3"/>
      <c r="C23" s="3"/>
      <c r="D23" s="3"/>
      <c r="E23" s="3"/>
      <c r="F23" s="3"/>
      <c r="G23" s="3"/>
      <c r="H23" s="3"/>
    </row>
    <row r="24" spans="2:8" x14ac:dyDescent="0.25">
      <c r="B24" s="3"/>
      <c r="C24" s="3"/>
      <c r="D24" s="3"/>
      <c r="E24" s="3"/>
      <c r="F24" s="3"/>
      <c r="G24" s="3"/>
      <c r="H24" s="3"/>
    </row>
    <row r="25" spans="2:8" x14ac:dyDescent="0.25">
      <c r="B25" s="3"/>
      <c r="C25" s="3"/>
      <c r="D25" s="3"/>
      <c r="E25" s="3"/>
      <c r="F25" s="3"/>
      <c r="G25" s="3"/>
      <c r="H25" s="3"/>
    </row>
    <row r="26" spans="2:8" x14ac:dyDescent="0.25">
      <c r="B26" s="3"/>
      <c r="C26" s="3"/>
      <c r="D26" s="3"/>
      <c r="E26" s="3"/>
      <c r="F26" s="3"/>
      <c r="G26" s="3"/>
      <c r="H26" s="3"/>
    </row>
    <row r="27" spans="2:8" x14ac:dyDescent="0.25">
      <c r="B27" s="3"/>
      <c r="C27" s="3"/>
      <c r="D27" s="3"/>
      <c r="E27" s="3"/>
      <c r="F27" s="3"/>
      <c r="G27" s="3"/>
      <c r="H27" s="3"/>
    </row>
    <row r="28" spans="2:8" x14ac:dyDescent="0.25">
      <c r="B28" s="3"/>
      <c r="C28" s="3"/>
      <c r="D28" s="3"/>
      <c r="E28" s="3"/>
      <c r="F28" s="3"/>
      <c r="G28" s="3"/>
      <c r="H28" s="3"/>
    </row>
    <row r="29" spans="2:8" x14ac:dyDescent="0.25">
      <c r="B29" s="3"/>
      <c r="C29" s="3"/>
      <c r="D29" s="3"/>
      <c r="E29" s="3"/>
      <c r="F29" s="3"/>
      <c r="G29" s="3"/>
      <c r="H29" s="3"/>
    </row>
    <row r="30" spans="2:8" x14ac:dyDescent="0.25">
      <c r="B30" s="3"/>
      <c r="C30" s="3"/>
      <c r="D30" s="3"/>
      <c r="E30" s="3"/>
      <c r="F30" s="3"/>
      <c r="G30" s="3"/>
      <c r="H30" s="3"/>
    </row>
    <row r="31" spans="2:8" x14ac:dyDescent="0.25">
      <c r="B31" s="3"/>
      <c r="C31" s="3"/>
      <c r="D31" s="3"/>
      <c r="E31" s="3"/>
      <c r="F31" s="3"/>
      <c r="G31" s="3"/>
      <c r="H31" s="3"/>
    </row>
    <row r="32" spans="2:8" x14ac:dyDescent="0.25">
      <c r="B32" s="3"/>
      <c r="C32" s="3"/>
      <c r="D32" s="3"/>
      <c r="E32" s="3"/>
      <c r="F32" s="3"/>
      <c r="G32" s="3"/>
      <c r="H32" s="3"/>
    </row>
  </sheetData>
  <phoneticPr fontId="0" type="noConversion"/>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4"/>
  <sheetViews>
    <sheetView tabSelected="1" workbookViewId="0">
      <selection activeCell="A23" sqref="A23"/>
    </sheetView>
  </sheetViews>
  <sheetFormatPr defaultColWidth="9.26953125" defaultRowHeight="12.5" x14ac:dyDescent="0.25"/>
  <cols>
    <col min="1" max="1" width="20.7265625" customWidth="1"/>
    <col min="2" max="2" width="21.26953125" customWidth="1"/>
    <col min="3" max="3" width="21" customWidth="1"/>
    <col min="4" max="4" width="15" customWidth="1"/>
    <col min="5" max="5" width="15.7265625" customWidth="1"/>
    <col min="6" max="6" width="35.26953125" customWidth="1"/>
    <col min="7" max="8" width="9.26953125" customWidth="1"/>
    <col min="9" max="9" width="13.7265625" customWidth="1"/>
    <col min="10" max="10" width="14.7265625" customWidth="1"/>
    <col min="11" max="12" width="9.26953125" customWidth="1"/>
    <col min="13" max="13" width="12" customWidth="1"/>
    <col min="14" max="14" width="24.54296875" customWidth="1"/>
    <col min="15" max="15" width="17" customWidth="1"/>
  </cols>
  <sheetData>
    <row r="1" spans="1:15" ht="30" x14ac:dyDescent="0.6">
      <c r="A1" s="17" t="s">
        <v>415</v>
      </c>
    </row>
    <row r="2" spans="1:15" ht="25" x14ac:dyDescent="0.5">
      <c r="A2" s="34" t="s">
        <v>416</v>
      </c>
      <c r="B2" s="75"/>
      <c r="C2" s="75"/>
      <c r="D2" s="75"/>
      <c r="E2" s="75"/>
      <c r="F2" s="75"/>
      <c r="G2" s="75"/>
      <c r="I2" s="75"/>
    </row>
    <row r="4" spans="1:15" x14ac:dyDescent="0.25">
      <c r="A4" s="1" t="s">
        <v>417</v>
      </c>
      <c r="B4" s="1"/>
      <c r="C4" s="1"/>
      <c r="D4" s="1"/>
      <c r="E4" s="1"/>
      <c r="F4" s="1"/>
      <c r="G4" s="1"/>
      <c r="H4" s="1"/>
      <c r="I4" s="1"/>
      <c r="J4" s="1"/>
      <c r="K4" s="1"/>
      <c r="L4" s="1"/>
      <c r="M4" s="1"/>
      <c r="N4" s="1"/>
      <c r="O4" s="1"/>
    </row>
    <row r="5" spans="1:15" ht="13" x14ac:dyDescent="0.3">
      <c r="A5" s="68" t="s">
        <v>3</v>
      </c>
      <c r="B5" s="69"/>
      <c r="C5" s="69"/>
      <c r="D5" s="69"/>
      <c r="E5" s="69"/>
      <c r="F5" s="69"/>
      <c r="G5" s="69"/>
      <c r="H5" s="2"/>
      <c r="I5" s="69"/>
      <c r="J5" s="2"/>
      <c r="K5" s="2"/>
      <c r="L5" s="2"/>
      <c r="M5" s="2"/>
      <c r="N5" s="2"/>
      <c r="O5" s="2"/>
    </row>
    <row r="7" spans="1:15" ht="25" x14ac:dyDescent="0.25">
      <c r="A7" s="10" t="s">
        <v>418</v>
      </c>
      <c r="B7" s="10" t="s">
        <v>11</v>
      </c>
      <c r="C7" s="10" t="s">
        <v>419</v>
      </c>
      <c r="D7" s="10" t="s">
        <v>420</v>
      </c>
      <c r="E7" s="10" t="s">
        <v>421</v>
      </c>
      <c r="F7" s="10" t="s">
        <v>422</v>
      </c>
      <c r="G7" s="10" t="s">
        <v>423</v>
      </c>
      <c r="H7" s="10" t="s">
        <v>424</v>
      </c>
      <c r="I7" s="10" t="s">
        <v>425</v>
      </c>
      <c r="J7" s="10" t="s">
        <v>426</v>
      </c>
      <c r="K7" s="4" t="s">
        <v>427</v>
      </c>
      <c r="L7" s="4" t="s">
        <v>428</v>
      </c>
      <c r="M7" s="4" t="s">
        <v>429</v>
      </c>
      <c r="N7" s="76" t="s">
        <v>430</v>
      </c>
      <c r="O7" s="4" t="s">
        <v>431</v>
      </c>
    </row>
    <row r="8" spans="1:15" ht="39" customHeight="1" x14ac:dyDescent="0.25">
      <c r="A8" s="38" t="s">
        <v>16</v>
      </c>
      <c r="B8" s="38" t="s">
        <v>17</v>
      </c>
      <c r="C8" s="40">
        <v>43383</v>
      </c>
      <c r="D8" s="40">
        <v>43385</v>
      </c>
      <c r="E8" s="38" t="s">
        <v>432</v>
      </c>
      <c r="F8" s="38" t="s">
        <v>433</v>
      </c>
      <c r="G8" s="38"/>
      <c r="H8" s="38"/>
      <c r="I8" s="41">
        <v>95.4</v>
      </c>
      <c r="J8" s="41">
        <v>810</v>
      </c>
      <c r="K8" s="41">
        <v>779.35</v>
      </c>
      <c r="L8" s="41">
        <v>0</v>
      </c>
      <c r="M8" s="41">
        <f>SUM(I8:L8)</f>
        <v>1684.75</v>
      </c>
      <c r="N8" s="38"/>
      <c r="O8" s="38"/>
    </row>
    <row r="9" spans="1:15" ht="36" customHeight="1" x14ac:dyDescent="0.25">
      <c r="A9" s="38" t="s">
        <v>16</v>
      </c>
      <c r="B9" s="38" t="s">
        <v>17</v>
      </c>
      <c r="C9" s="40">
        <v>43430</v>
      </c>
      <c r="D9" s="40">
        <v>43434</v>
      </c>
      <c r="E9" s="38" t="s">
        <v>434</v>
      </c>
      <c r="F9" s="38" t="s">
        <v>435</v>
      </c>
      <c r="G9" s="38"/>
      <c r="H9" s="38"/>
      <c r="I9" s="41">
        <v>82.85</v>
      </c>
      <c r="J9" s="41">
        <v>0</v>
      </c>
      <c r="K9" s="41">
        <v>466.25</v>
      </c>
      <c r="L9" s="41">
        <v>60</v>
      </c>
      <c r="M9" s="41">
        <f t="shared" ref="M9:M20" si="0">SUM(I9:L9)</f>
        <v>609.1</v>
      </c>
      <c r="N9" s="38" t="s">
        <v>436</v>
      </c>
      <c r="O9" s="38"/>
    </row>
    <row r="10" spans="1:15" ht="33" customHeight="1" x14ac:dyDescent="0.25">
      <c r="A10" s="38" t="s">
        <v>16</v>
      </c>
      <c r="B10" s="38" t="s">
        <v>17</v>
      </c>
      <c r="C10" s="40">
        <v>43531</v>
      </c>
      <c r="D10" s="40">
        <v>43531</v>
      </c>
      <c r="E10" s="38" t="s">
        <v>437</v>
      </c>
      <c r="F10" s="38" t="s">
        <v>438</v>
      </c>
      <c r="G10" s="38"/>
      <c r="H10" s="38"/>
      <c r="I10" s="41">
        <v>114</v>
      </c>
      <c r="J10" s="41">
        <v>0</v>
      </c>
      <c r="K10" s="41">
        <v>115.2</v>
      </c>
      <c r="L10" s="41"/>
      <c r="M10" s="41">
        <f t="shared" si="0"/>
        <v>229.2</v>
      </c>
      <c r="N10" s="38"/>
      <c r="O10" s="38"/>
    </row>
    <row r="11" spans="1:15" ht="26.25" customHeight="1" x14ac:dyDescent="0.25">
      <c r="A11" s="38" t="s">
        <v>16</v>
      </c>
      <c r="B11" s="35" t="s">
        <v>17</v>
      </c>
      <c r="C11" s="50">
        <v>43579</v>
      </c>
      <c r="D11" s="35">
        <v>43583</v>
      </c>
      <c r="E11" s="35" t="s">
        <v>15</v>
      </c>
      <c r="F11" s="37" t="s">
        <v>439</v>
      </c>
      <c r="G11" s="37"/>
      <c r="H11" s="38"/>
      <c r="I11" s="41">
        <v>370</v>
      </c>
      <c r="J11" s="41">
        <v>635.5</v>
      </c>
      <c r="K11" s="41">
        <f>718.48+36</f>
        <v>754.48</v>
      </c>
      <c r="L11" s="41">
        <v>28.89</v>
      </c>
      <c r="M11" s="41">
        <f t="shared" si="0"/>
        <v>1788.8700000000001</v>
      </c>
      <c r="N11" s="38" t="s">
        <v>440</v>
      </c>
      <c r="O11" s="38"/>
    </row>
    <row r="12" spans="1:15" ht="46.5" customHeight="1" x14ac:dyDescent="0.25">
      <c r="A12" s="38" t="s">
        <v>16</v>
      </c>
      <c r="B12" s="38" t="s">
        <v>17</v>
      </c>
      <c r="C12" s="40">
        <v>43584</v>
      </c>
      <c r="D12" s="40">
        <v>43589</v>
      </c>
      <c r="E12" s="38" t="s">
        <v>441</v>
      </c>
      <c r="F12" s="38" t="s">
        <v>442</v>
      </c>
      <c r="G12" s="38"/>
      <c r="H12" s="44"/>
      <c r="I12" s="41">
        <v>600</v>
      </c>
      <c r="J12" s="41">
        <f>320+320+320+320+320+320</f>
        <v>1920</v>
      </c>
      <c r="K12" s="41">
        <f>17.74+21.03+23.59+21.56+18.3+69.74+33+16.18+16.19+16.73+21.66+36.81+18.32+39.57+1920</f>
        <v>2290.42</v>
      </c>
      <c r="L12" s="41">
        <f>201.18+29.66+34.59+91.16</f>
        <v>356.59000000000003</v>
      </c>
      <c r="M12" s="41">
        <f t="shared" si="0"/>
        <v>5167.01</v>
      </c>
      <c r="N12" s="38" t="s">
        <v>443</v>
      </c>
      <c r="O12" s="38"/>
    </row>
    <row r="13" spans="1:15" s="29" customFormat="1" ht="35.25" customHeight="1" x14ac:dyDescent="0.25">
      <c r="A13" s="38" t="s">
        <v>16</v>
      </c>
      <c r="B13" s="38" t="s">
        <v>17</v>
      </c>
      <c r="C13" s="40">
        <v>43592</v>
      </c>
      <c r="D13" s="40">
        <v>43596</v>
      </c>
      <c r="E13" s="38" t="s">
        <v>444</v>
      </c>
      <c r="F13" s="38" t="s">
        <v>445</v>
      </c>
      <c r="G13" s="38"/>
      <c r="H13" s="38"/>
      <c r="I13" s="41">
        <v>342</v>
      </c>
      <c r="J13" s="41">
        <v>860</v>
      </c>
      <c r="K13" s="41">
        <f>33+45+375.57</f>
        <v>453.57</v>
      </c>
      <c r="L13" s="41">
        <v>0</v>
      </c>
      <c r="M13" s="41">
        <f t="shared" si="0"/>
        <v>1655.57</v>
      </c>
      <c r="N13" s="72" t="s">
        <v>446</v>
      </c>
      <c r="O13" s="38"/>
    </row>
    <row r="14" spans="1:15" ht="30.75" customHeight="1" x14ac:dyDescent="0.25">
      <c r="A14" s="38" t="s">
        <v>16</v>
      </c>
      <c r="B14" s="38" t="s">
        <v>17</v>
      </c>
      <c r="C14" s="40">
        <v>43634</v>
      </c>
      <c r="D14" s="40">
        <v>43635</v>
      </c>
      <c r="E14" s="38" t="s">
        <v>434</v>
      </c>
      <c r="F14" s="38" t="s">
        <v>447</v>
      </c>
      <c r="G14" s="38"/>
      <c r="H14" s="38"/>
      <c r="I14" s="41">
        <v>152</v>
      </c>
      <c r="J14" s="41">
        <v>0</v>
      </c>
      <c r="K14" s="41">
        <f>36+34.9+232.67</f>
        <v>303.57</v>
      </c>
      <c r="L14" s="41">
        <v>0</v>
      </c>
      <c r="M14" s="41">
        <f t="shared" si="0"/>
        <v>455.57</v>
      </c>
      <c r="N14" s="72" t="s">
        <v>446</v>
      </c>
      <c r="O14" s="38"/>
    </row>
    <row r="15" spans="1:15" ht="33.75" customHeight="1" x14ac:dyDescent="0.25">
      <c r="A15" s="38" t="s">
        <v>16</v>
      </c>
      <c r="B15" s="38" t="s">
        <v>17</v>
      </c>
      <c r="C15" s="40">
        <v>44076</v>
      </c>
      <c r="D15" s="40">
        <v>44077</v>
      </c>
      <c r="E15" s="38" t="s">
        <v>437</v>
      </c>
      <c r="F15" s="38" t="s">
        <v>448</v>
      </c>
      <c r="G15" s="38"/>
      <c r="H15" s="38"/>
      <c r="I15" s="41">
        <v>114</v>
      </c>
      <c r="J15" s="41">
        <v>0</v>
      </c>
      <c r="K15" s="41">
        <v>0</v>
      </c>
      <c r="L15" s="41">
        <v>0</v>
      </c>
      <c r="M15" s="41">
        <f t="shared" si="0"/>
        <v>114</v>
      </c>
      <c r="N15" s="72"/>
      <c r="O15" s="38"/>
    </row>
    <row r="16" spans="1:15" ht="25.5" customHeight="1" x14ac:dyDescent="0.25">
      <c r="A16" s="38" t="s">
        <v>16</v>
      </c>
      <c r="B16" s="38" t="s">
        <v>17</v>
      </c>
      <c r="C16" s="40">
        <v>43754</v>
      </c>
      <c r="D16" s="40">
        <v>43756</v>
      </c>
      <c r="E16" s="38" t="s">
        <v>432</v>
      </c>
      <c r="F16" s="38" t="s">
        <v>449</v>
      </c>
      <c r="G16" s="38"/>
      <c r="H16" s="38"/>
      <c r="I16" s="41">
        <v>199.5</v>
      </c>
      <c r="J16" s="41">
        <v>746</v>
      </c>
      <c r="K16" s="41">
        <f>30.6+32.7+15+36+27.4+124.7</f>
        <v>266.40000000000003</v>
      </c>
      <c r="L16" s="41">
        <v>0</v>
      </c>
      <c r="M16" s="41">
        <f t="shared" si="0"/>
        <v>1211.9000000000001</v>
      </c>
      <c r="N16" s="38"/>
      <c r="O16" s="38"/>
    </row>
    <row r="17" spans="1:16" ht="30" x14ac:dyDescent="0.25">
      <c r="A17" s="38" t="s">
        <v>16</v>
      </c>
      <c r="B17" s="38" t="s">
        <v>17</v>
      </c>
      <c r="C17" s="40">
        <v>43757</v>
      </c>
      <c r="D17" s="40">
        <v>43761</v>
      </c>
      <c r="E17" s="38" t="s">
        <v>450</v>
      </c>
      <c r="F17" s="38" t="s">
        <v>451</v>
      </c>
      <c r="G17" s="38"/>
      <c r="H17" s="38"/>
      <c r="I17" s="41">
        <v>332.5</v>
      </c>
      <c r="J17" s="41">
        <v>931.55</v>
      </c>
      <c r="K17" s="41">
        <f>36+27.4+30+33.1+122</f>
        <v>248.5</v>
      </c>
      <c r="L17" s="41">
        <v>0</v>
      </c>
      <c r="M17" s="41">
        <f t="shared" si="0"/>
        <v>1512.55</v>
      </c>
      <c r="N17" s="38"/>
      <c r="O17" s="38"/>
      <c r="P17" s="66"/>
    </row>
    <row r="18" spans="1:16" ht="43.5" customHeight="1" x14ac:dyDescent="0.25">
      <c r="A18" s="38" t="s">
        <v>16</v>
      </c>
      <c r="B18" s="38" t="s">
        <v>17</v>
      </c>
      <c r="C18" s="40">
        <v>43763</v>
      </c>
      <c r="D18" s="40">
        <v>43771</v>
      </c>
      <c r="E18" s="38" t="s">
        <v>452</v>
      </c>
      <c r="F18" s="38" t="s">
        <v>453</v>
      </c>
      <c r="G18" s="38"/>
      <c r="H18" s="38"/>
      <c r="I18" s="41">
        <v>1000</v>
      </c>
      <c r="J18" s="41">
        <v>1780</v>
      </c>
      <c r="K18" s="41">
        <f>80.74+31.45+36.4+28.93+10.22+14.07+22.02+22.12+18.48+15.44+72.81+25.06+630.54</f>
        <v>1008.28</v>
      </c>
      <c r="L18" s="41">
        <f>24.34+13.75+75.85+56.51</f>
        <v>170.45</v>
      </c>
      <c r="M18" s="41">
        <f t="shared" si="0"/>
        <v>3958.7299999999996</v>
      </c>
      <c r="N18" s="38" t="s">
        <v>454</v>
      </c>
      <c r="O18" s="38"/>
    </row>
    <row r="19" spans="1:16" ht="43.5" customHeight="1" x14ac:dyDescent="0.25">
      <c r="A19" s="38" t="s">
        <v>16</v>
      </c>
      <c r="B19" s="38" t="s">
        <v>17</v>
      </c>
      <c r="C19" s="40">
        <v>43777</v>
      </c>
      <c r="D19" s="40">
        <v>43778</v>
      </c>
      <c r="E19" s="38" t="s">
        <v>455</v>
      </c>
      <c r="F19" s="38" t="s">
        <v>456</v>
      </c>
      <c r="G19" s="38"/>
      <c r="H19" s="38"/>
      <c r="I19" s="41">
        <v>0</v>
      </c>
      <c r="J19" s="41">
        <v>155</v>
      </c>
      <c r="K19" s="41">
        <f>63+22.2+42.5+404.71+46.9+270.4</f>
        <v>849.70999999999992</v>
      </c>
      <c r="L19" s="41">
        <v>0</v>
      </c>
      <c r="M19" s="41">
        <f t="shared" si="0"/>
        <v>1004.7099999999999</v>
      </c>
      <c r="N19" s="38"/>
      <c r="O19" s="38"/>
    </row>
    <row r="20" spans="1:16" ht="20" x14ac:dyDescent="0.25">
      <c r="A20" s="38" t="s">
        <v>16</v>
      </c>
      <c r="B20" s="38" t="s">
        <v>17</v>
      </c>
      <c r="C20" s="40">
        <v>43811</v>
      </c>
      <c r="D20" s="40">
        <v>43812</v>
      </c>
      <c r="E20" s="38" t="s">
        <v>437</v>
      </c>
      <c r="F20" s="38" t="s">
        <v>457</v>
      </c>
      <c r="G20" s="38"/>
      <c r="H20" s="38"/>
      <c r="I20" s="41">
        <v>0</v>
      </c>
      <c r="J20" s="41">
        <v>0</v>
      </c>
      <c r="K20" s="41">
        <v>0</v>
      </c>
      <c r="L20" s="41">
        <v>0</v>
      </c>
      <c r="M20" s="41">
        <f t="shared" si="0"/>
        <v>0</v>
      </c>
      <c r="N20" s="38"/>
      <c r="O20" s="38"/>
    </row>
    <row r="21" spans="1:16" ht="76.5" customHeight="1" x14ac:dyDescent="0.25">
      <c r="A21" s="38" t="s">
        <v>16</v>
      </c>
      <c r="B21" s="38" t="s">
        <v>17</v>
      </c>
      <c r="C21" s="56">
        <v>43851</v>
      </c>
      <c r="D21" s="56">
        <v>43854</v>
      </c>
      <c r="E21" s="45" t="s">
        <v>458</v>
      </c>
      <c r="F21" s="38" t="s">
        <v>459</v>
      </c>
      <c r="G21" s="45"/>
      <c r="H21" s="45"/>
      <c r="I21" s="41">
        <v>46.75</v>
      </c>
      <c r="J21" s="41">
        <v>450</v>
      </c>
      <c r="K21" s="41">
        <v>536.96</v>
      </c>
      <c r="L21" s="41">
        <v>119.25</v>
      </c>
      <c r="M21" s="41">
        <v>1152.96</v>
      </c>
      <c r="N21" s="45" t="s">
        <v>460</v>
      </c>
      <c r="O21" s="45"/>
    </row>
    <row r="22" spans="1:16" ht="40" x14ac:dyDescent="0.25">
      <c r="A22" s="71" t="s">
        <v>16</v>
      </c>
      <c r="B22" s="45" t="s">
        <v>17</v>
      </c>
      <c r="C22" s="56">
        <v>44069</v>
      </c>
      <c r="D22" s="56">
        <v>44069</v>
      </c>
      <c r="E22" s="45" t="s">
        <v>461</v>
      </c>
      <c r="F22" s="88" t="s">
        <v>462</v>
      </c>
      <c r="G22" s="71"/>
      <c r="H22" s="71"/>
      <c r="I22" s="41">
        <v>0</v>
      </c>
      <c r="J22" s="41">
        <v>0</v>
      </c>
      <c r="K22" s="41">
        <v>0</v>
      </c>
      <c r="L22" s="41">
        <v>0</v>
      </c>
      <c r="M22" s="41">
        <f t="shared" ref="M22" si="1">SUM(I22:L22)</f>
        <v>0</v>
      </c>
      <c r="N22" s="71"/>
      <c r="O22" s="45"/>
    </row>
    <row r="23" spans="1:16" x14ac:dyDescent="0.25">
      <c r="A23" s="71" t="s">
        <v>484</v>
      </c>
      <c r="B23" s="45" t="s">
        <v>389</v>
      </c>
      <c r="C23" s="56">
        <v>44526</v>
      </c>
      <c r="D23" s="56">
        <v>44526</v>
      </c>
      <c r="E23" s="45" t="s">
        <v>461</v>
      </c>
      <c r="F23" s="71" t="s">
        <v>457</v>
      </c>
      <c r="G23" s="71"/>
      <c r="H23" s="71"/>
      <c r="I23" s="71"/>
      <c r="J23" s="71"/>
      <c r="K23" s="71"/>
      <c r="L23" s="71"/>
      <c r="M23" s="71"/>
      <c r="N23" s="71"/>
      <c r="O23" s="45"/>
    </row>
    <row r="24" spans="1:16" x14ac:dyDescent="0.25">
      <c r="A24" s="71"/>
      <c r="B24" s="71"/>
      <c r="C24" s="124"/>
      <c r="D24" s="124"/>
      <c r="E24" s="71"/>
      <c r="F24" s="71"/>
      <c r="G24" s="71"/>
      <c r="H24" s="71"/>
      <c r="I24" s="71"/>
      <c r="J24" s="71"/>
      <c r="K24" s="71"/>
      <c r="L24" s="71"/>
      <c r="M24" s="70"/>
      <c r="N24" s="71"/>
      <c r="O24" s="45"/>
    </row>
    <row r="25" spans="1:16" x14ac:dyDescent="0.25">
      <c r="A25" s="71"/>
      <c r="B25" s="71"/>
      <c r="C25" s="71"/>
      <c r="D25" s="71"/>
      <c r="E25" s="71"/>
      <c r="F25" s="71"/>
      <c r="G25" s="71"/>
      <c r="H25" s="71"/>
      <c r="I25" s="71"/>
      <c r="J25" s="71"/>
      <c r="K25" s="71"/>
      <c r="L25" s="71"/>
      <c r="M25" s="70"/>
      <c r="N25" s="71"/>
      <c r="O25" s="45"/>
    </row>
    <row r="26" spans="1:16" x14ac:dyDescent="0.25">
      <c r="A26" s="71"/>
      <c r="B26" s="71"/>
      <c r="C26" s="71"/>
      <c r="D26" s="71"/>
      <c r="E26" s="71"/>
      <c r="F26" s="71"/>
      <c r="G26" s="71"/>
      <c r="H26" s="71"/>
      <c r="I26" s="71"/>
      <c r="J26" s="71"/>
      <c r="K26" s="71"/>
      <c r="L26" s="71"/>
      <c r="M26" s="71"/>
      <c r="N26" s="71"/>
      <c r="O26" s="45"/>
    </row>
    <row r="27" spans="1:16" x14ac:dyDescent="0.25">
      <c r="A27" s="71"/>
      <c r="B27" s="71"/>
      <c r="C27" s="71"/>
      <c r="D27" s="71"/>
      <c r="E27" s="71"/>
      <c r="F27" s="71"/>
      <c r="G27" s="71"/>
      <c r="H27" s="71"/>
      <c r="I27" s="71"/>
      <c r="J27" s="71"/>
      <c r="K27" s="71"/>
      <c r="L27" s="71"/>
      <c r="M27" s="71"/>
      <c r="N27" s="71"/>
      <c r="O27" s="45"/>
    </row>
    <row r="28" spans="1:16" x14ac:dyDescent="0.25">
      <c r="A28" s="71"/>
      <c r="B28" s="71"/>
      <c r="C28" s="71"/>
      <c r="D28" s="71"/>
      <c r="E28" s="71"/>
      <c r="F28" s="71"/>
      <c r="G28" s="71"/>
      <c r="H28" s="71"/>
      <c r="I28" s="71"/>
      <c r="J28" s="71"/>
      <c r="K28" s="71"/>
      <c r="L28" s="71"/>
      <c r="M28" s="71"/>
      <c r="N28" s="71"/>
      <c r="O28" s="45"/>
    </row>
    <row r="29" spans="1:16" x14ac:dyDescent="0.25">
      <c r="A29" s="71"/>
      <c r="B29" s="71"/>
      <c r="C29" s="71"/>
      <c r="D29" s="71"/>
      <c r="E29" s="71"/>
      <c r="F29" s="71"/>
      <c r="G29" s="71"/>
      <c r="H29" s="71"/>
      <c r="I29" s="71"/>
      <c r="J29" s="71"/>
      <c r="K29" s="71"/>
      <c r="L29" s="71"/>
      <c r="M29" s="71"/>
      <c r="N29" s="71"/>
      <c r="O29" s="45"/>
    </row>
    <row r="30" spans="1:16" x14ac:dyDescent="0.25">
      <c r="A30" s="38"/>
      <c r="B30" s="38"/>
      <c r="C30" s="56"/>
      <c r="D30" s="56"/>
      <c r="E30" s="45"/>
      <c r="F30" s="38"/>
      <c r="G30" s="45"/>
      <c r="H30" s="45"/>
      <c r="I30" s="41"/>
      <c r="J30" s="41"/>
      <c r="K30" s="41"/>
      <c r="L30" s="41"/>
      <c r="M30" s="41"/>
      <c r="N30" s="45"/>
      <c r="O30" s="45"/>
    </row>
    <row r="31" spans="1:16" x14ac:dyDescent="0.25">
      <c r="A31" s="71"/>
      <c r="B31" s="45"/>
      <c r="C31" s="56"/>
      <c r="D31" s="56"/>
      <c r="E31" s="45"/>
      <c r="F31" s="88"/>
      <c r="G31" s="71"/>
      <c r="H31" s="71"/>
      <c r="I31" s="41"/>
      <c r="J31" s="71"/>
      <c r="K31" s="41"/>
      <c r="L31" s="41"/>
      <c r="M31" s="71"/>
      <c r="N31" s="71"/>
      <c r="O31" s="45"/>
    </row>
    <row r="33" spans="1:1" ht="30" x14ac:dyDescent="0.6">
      <c r="A33" s="17"/>
    </row>
    <row r="34" spans="1:1" ht="25" x14ac:dyDescent="0.5">
      <c r="A34" s="19"/>
    </row>
  </sheetData>
  <phoneticPr fontId="15" type="noConversion"/>
  <pageMargins left="0.7" right="0.7" top="0.75" bottom="0.75" header="0.3" footer="0.3"/>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6"/>
  <sheetViews>
    <sheetView topLeftCell="A4" zoomScale="90" zoomScaleNormal="90" workbookViewId="0">
      <selection activeCell="F15" sqref="F15"/>
    </sheetView>
  </sheetViews>
  <sheetFormatPr defaultColWidth="9.26953125" defaultRowHeight="12.5" x14ac:dyDescent="0.25"/>
  <cols>
    <col min="1" max="1" width="20.7265625" customWidth="1"/>
    <col min="2" max="2" width="30.7265625" customWidth="1"/>
    <col min="3" max="3" width="21" customWidth="1"/>
    <col min="4" max="4" width="47.7265625" customWidth="1"/>
    <col min="5" max="5" width="15.7265625" customWidth="1"/>
    <col min="6" max="6" width="27" customWidth="1"/>
    <col min="9" max="9" width="16" customWidth="1"/>
    <col min="10" max="10" width="14.7265625" customWidth="1"/>
    <col min="13" max="13" width="12" customWidth="1"/>
    <col min="14" max="14" width="18" customWidth="1"/>
    <col min="15" max="15" width="17" customWidth="1"/>
  </cols>
  <sheetData>
    <row r="1" spans="1:15" ht="30" x14ac:dyDescent="0.6">
      <c r="A1" s="17" t="s">
        <v>463</v>
      </c>
    </row>
    <row r="2" spans="1:15" ht="25" x14ac:dyDescent="0.5">
      <c r="A2" s="34" t="s">
        <v>416</v>
      </c>
      <c r="B2" s="75"/>
      <c r="C2" s="75"/>
      <c r="D2" s="75"/>
      <c r="E2" s="75"/>
      <c r="F2" s="75"/>
      <c r="G2" s="75"/>
      <c r="I2" s="75"/>
    </row>
    <row r="4" spans="1:15" x14ac:dyDescent="0.25">
      <c r="A4" s="59" t="s">
        <v>464</v>
      </c>
      <c r="B4" s="59"/>
      <c r="C4" s="59"/>
      <c r="D4" s="59"/>
      <c r="E4" s="59"/>
      <c r="F4" s="59"/>
      <c r="G4" s="59"/>
      <c r="H4" s="59"/>
      <c r="I4" s="59"/>
      <c r="J4" s="59"/>
      <c r="K4" s="59"/>
      <c r="L4" s="59"/>
      <c r="M4" s="59"/>
      <c r="N4" s="59"/>
      <c r="O4" s="59"/>
    </row>
    <row r="5" spans="1:15" x14ac:dyDescent="0.25">
      <c r="A5" s="60" t="s">
        <v>3</v>
      </c>
      <c r="B5" s="61"/>
      <c r="C5" s="61"/>
      <c r="D5" s="61"/>
      <c r="E5" s="61"/>
      <c r="F5" s="61"/>
      <c r="G5" s="61"/>
      <c r="H5" s="62"/>
      <c r="I5" s="61"/>
      <c r="J5" s="62"/>
      <c r="K5" s="62"/>
      <c r="L5" s="62"/>
      <c r="M5" s="62"/>
      <c r="N5" s="62"/>
      <c r="O5" s="62"/>
    </row>
    <row r="6" spans="1:15" x14ac:dyDescent="0.25">
      <c r="A6" s="33"/>
      <c r="B6" s="33"/>
      <c r="C6" s="33"/>
      <c r="D6" s="33"/>
      <c r="E6" s="33"/>
      <c r="F6" s="33"/>
      <c r="G6" s="33"/>
      <c r="H6" s="33"/>
      <c r="I6" s="33"/>
      <c r="J6" s="33"/>
      <c r="K6" s="33"/>
      <c r="L6" s="33"/>
      <c r="M6" s="33"/>
      <c r="N6" s="33"/>
      <c r="O6" s="33"/>
    </row>
    <row r="7" spans="1:15" ht="20" x14ac:dyDescent="0.25">
      <c r="A7" s="63" t="s">
        <v>4</v>
      </c>
      <c r="B7" s="64" t="s">
        <v>397</v>
      </c>
      <c r="C7" s="64" t="s">
        <v>465</v>
      </c>
      <c r="D7" s="64" t="s">
        <v>422</v>
      </c>
      <c r="E7" s="64" t="s">
        <v>466</v>
      </c>
      <c r="F7" s="64" t="s">
        <v>11</v>
      </c>
      <c r="G7" s="63" t="s">
        <v>423</v>
      </c>
      <c r="H7" s="63" t="s">
        <v>424</v>
      </c>
      <c r="I7" s="63" t="s">
        <v>425</v>
      </c>
      <c r="J7" s="63" t="s">
        <v>426</v>
      </c>
      <c r="K7" s="64" t="s">
        <v>427</v>
      </c>
      <c r="L7" s="64" t="s">
        <v>428</v>
      </c>
      <c r="M7" s="64" t="s">
        <v>429</v>
      </c>
      <c r="N7" s="65" t="s">
        <v>430</v>
      </c>
      <c r="O7" s="64" t="s">
        <v>431</v>
      </c>
    </row>
    <row r="8" spans="1:15" ht="20.5" x14ac:dyDescent="0.25">
      <c r="A8" s="40">
        <v>43662</v>
      </c>
      <c r="B8" s="40">
        <v>43665</v>
      </c>
      <c r="C8" s="38" t="s">
        <v>467</v>
      </c>
      <c r="D8" s="58" t="s">
        <v>468</v>
      </c>
      <c r="E8" s="106" t="s">
        <v>404</v>
      </c>
      <c r="F8" s="106" t="s">
        <v>17</v>
      </c>
      <c r="G8" s="38"/>
      <c r="H8" s="38"/>
      <c r="I8" s="67">
        <v>190</v>
      </c>
      <c r="J8" s="41">
        <v>608</v>
      </c>
      <c r="K8" s="41">
        <f>18.85+18+12+27+295</f>
        <v>370.85</v>
      </c>
      <c r="L8" s="41"/>
      <c r="M8" s="41">
        <f>SUM(I8:L8)</f>
        <v>1168.8499999999999</v>
      </c>
      <c r="N8" s="38"/>
      <c r="O8" s="38"/>
    </row>
    <row r="9" spans="1:15" x14ac:dyDescent="0.25">
      <c r="A9" s="50"/>
      <c r="B9" s="50"/>
      <c r="C9" s="44" t="s">
        <v>469</v>
      </c>
      <c r="D9" s="109" t="s">
        <v>470</v>
      </c>
      <c r="E9" s="106" t="s">
        <v>404</v>
      </c>
      <c r="F9" s="106" t="s">
        <v>17</v>
      </c>
      <c r="G9" s="38"/>
      <c r="H9" s="38"/>
      <c r="I9" s="67">
        <v>57</v>
      </c>
      <c r="J9" s="41"/>
      <c r="K9" s="41">
        <v>15.9</v>
      </c>
      <c r="L9" s="41"/>
      <c r="M9" s="41">
        <f>SUM(I9:L9)</f>
        <v>72.900000000000006</v>
      </c>
      <c r="N9" s="38"/>
      <c r="O9" s="38"/>
    </row>
    <row r="10" spans="1:15" s="51" customFormat="1" ht="23.25" customHeight="1" x14ac:dyDescent="0.25">
      <c r="A10" s="50">
        <v>43740</v>
      </c>
      <c r="B10" s="50">
        <v>43744</v>
      </c>
      <c r="C10" s="50" t="s">
        <v>471</v>
      </c>
      <c r="D10" s="110" t="s">
        <v>472</v>
      </c>
      <c r="E10" s="44" t="s">
        <v>404</v>
      </c>
      <c r="F10" s="44" t="s">
        <v>17</v>
      </c>
      <c r="G10" s="38"/>
      <c r="H10" s="38"/>
      <c r="I10" s="67">
        <v>133</v>
      </c>
      <c r="J10" s="41">
        <v>290</v>
      </c>
      <c r="K10" s="41">
        <f>94.33+36+17.1+21+374</f>
        <v>542.42999999999995</v>
      </c>
      <c r="L10" s="41"/>
      <c r="M10" s="41">
        <f>SUM(I10:L10)</f>
        <v>965.43</v>
      </c>
      <c r="N10" s="38"/>
      <c r="O10" s="38"/>
    </row>
    <row r="11" spans="1:15" ht="50" x14ac:dyDescent="0.25">
      <c r="A11" s="56">
        <v>43857</v>
      </c>
      <c r="B11" s="56">
        <v>43862</v>
      </c>
      <c r="C11" s="45" t="s">
        <v>473</v>
      </c>
      <c r="D11" s="111" t="s">
        <v>474</v>
      </c>
      <c r="E11" s="45" t="s">
        <v>404</v>
      </c>
      <c r="F11" s="45" t="s">
        <v>17</v>
      </c>
      <c r="G11" s="45"/>
      <c r="H11" s="45"/>
      <c r="I11" s="67">
        <v>85.14</v>
      </c>
      <c r="J11" s="41">
        <v>396</v>
      </c>
      <c r="K11" s="41">
        <v>107.15</v>
      </c>
      <c r="L11" s="41">
        <v>166.8</v>
      </c>
      <c r="M11" s="41">
        <f t="shared" ref="M11:M12" si="0">SUM(I11:L11)</f>
        <v>755.08999999999992</v>
      </c>
      <c r="N11" s="45" t="s">
        <v>475</v>
      </c>
      <c r="O11" s="45"/>
    </row>
    <row r="12" spans="1:15" ht="20" x14ac:dyDescent="0.25">
      <c r="A12" s="57">
        <v>43873</v>
      </c>
      <c r="B12" s="57">
        <v>43876</v>
      </c>
      <c r="C12" s="106" t="s">
        <v>467</v>
      </c>
      <c r="D12" s="107" t="s">
        <v>476</v>
      </c>
      <c r="E12" s="106" t="s">
        <v>404</v>
      </c>
      <c r="F12" s="106" t="s">
        <v>17</v>
      </c>
      <c r="G12" s="38"/>
      <c r="H12" s="38"/>
      <c r="I12" s="67">
        <v>41.98</v>
      </c>
      <c r="J12" s="41">
        <v>855</v>
      </c>
      <c r="K12" s="41">
        <f>263.72</f>
        <v>263.72000000000003</v>
      </c>
      <c r="L12" s="41">
        <v>41.98</v>
      </c>
      <c r="M12" s="41">
        <f t="shared" si="0"/>
        <v>1202.68</v>
      </c>
      <c r="N12" s="38"/>
      <c r="O12" s="38"/>
    </row>
    <row r="13" spans="1:15" ht="20" x14ac:dyDescent="0.25">
      <c r="A13" s="57">
        <v>44333</v>
      </c>
      <c r="B13" s="57">
        <v>44340</v>
      </c>
      <c r="C13" s="106" t="s">
        <v>467</v>
      </c>
      <c r="D13" s="107" t="s">
        <v>477</v>
      </c>
      <c r="E13" s="106" t="s">
        <v>404</v>
      </c>
      <c r="F13" s="106" t="s">
        <v>17</v>
      </c>
      <c r="G13" s="38"/>
      <c r="H13" s="38"/>
      <c r="I13" s="41">
        <v>143.65</v>
      </c>
      <c r="J13" s="41">
        <f>880+17.6</f>
        <v>897.6</v>
      </c>
      <c r="K13" s="41">
        <f>274.88+261.9</f>
        <v>536.78</v>
      </c>
      <c r="L13" s="41">
        <v>205.05</v>
      </c>
      <c r="M13" s="41">
        <f>SUM(I13:L13)</f>
        <v>1783.08</v>
      </c>
      <c r="N13" s="45" t="s">
        <v>475</v>
      </c>
      <c r="O13" s="38"/>
    </row>
    <row r="14" spans="1:15" x14ac:dyDescent="0.25">
      <c r="A14" s="125">
        <v>44533</v>
      </c>
      <c r="B14" s="35">
        <v>44533</v>
      </c>
      <c r="C14" s="35" t="s">
        <v>467</v>
      </c>
      <c r="D14" s="35" t="s">
        <v>478</v>
      </c>
      <c r="E14" s="35" t="s">
        <v>388</v>
      </c>
      <c r="F14" s="37" t="s">
        <v>347</v>
      </c>
      <c r="G14" s="37"/>
      <c r="H14" s="38"/>
      <c r="I14" s="41"/>
      <c r="J14" s="38"/>
      <c r="K14" s="41"/>
      <c r="L14" s="41"/>
      <c r="M14" s="38"/>
      <c r="N14" s="38"/>
      <c r="O14" s="38"/>
    </row>
    <row r="16" spans="1:15" x14ac:dyDescent="0.25">
      <c r="A16" s="31"/>
      <c r="B16" s="31"/>
      <c r="C16" s="31"/>
      <c r="D16" s="31"/>
      <c r="E16" s="31"/>
      <c r="F16" s="31"/>
      <c r="G16" s="38"/>
      <c r="H16" s="38"/>
      <c r="I16" s="41"/>
      <c r="J16" s="38"/>
      <c r="K16" s="41"/>
      <c r="L16" s="41"/>
      <c r="M16" s="38"/>
      <c r="N16" s="38"/>
      <c r="O16" s="38"/>
    </row>
    <row r="17" spans="1:15" ht="12" customHeight="1" x14ac:dyDescent="0.25"/>
    <row r="23" spans="1:15" x14ac:dyDescent="0.25">
      <c r="A23" s="32"/>
      <c r="B23" s="32"/>
      <c r="C23" s="32"/>
      <c r="D23" s="32"/>
      <c r="E23" s="32"/>
      <c r="F23" s="32"/>
      <c r="G23" s="45"/>
      <c r="H23" s="45"/>
      <c r="I23" s="45"/>
      <c r="J23" s="45"/>
      <c r="K23" s="45"/>
      <c r="L23" s="45"/>
      <c r="M23" s="45"/>
      <c r="N23" s="45"/>
      <c r="O23" s="45"/>
    </row>
    <row r="24" spans="1:15" x14ac:dyDescent="0.25">
      <c r="A24" s="32"/>
      <c r="B24" s="32"/>
      <c r="C24" s="32"/>
      <c r="D24" s="32"/>
      <c r="E24" s="32"/>
      <c r="F24" s="32"/>
      <c r="G24" s="45"/>
      <c r="H24" s="45"/>
      <c r="I24" s="45"/>
      <c r="J24" s="45"/>
      <c r="K24" s="45"/>
      <c r="L24" s="45"/>
      <c r="M24" s="45"/>
      <c r="N24" s="45"/>
      <c r="O24" s="45"/>
    </row>
    <row r="25" spans="1:15" x14ac:dyDescent="0.25">
      <c r="A25" s="32"/>
      <c r="B25" s="32"/>
      <c r="C25" s="32"/>
      <c r="D25" s="32"/>
      <c r="E25" s="32"/>
      <c r="F25" s="32"/>
      <c r="G25" s="45"/>
      <c r="H25" s="45"/>
      <c r="I25" s="45"/>
      <c r="J25" s="45"/>
      <c r="K25" s="45"/>
      <c r="L25" s="45"/>
      <c r="M25" s="45"/>
      <c r="N25" s="45"/>
      <c r="O25" s="45"/>
    </row>
    <row r="26" spans="1:15" x14ac:dyDescent="0.25">
      <c r="A26" s="32"/>
      <c r="B26" s="32"/>
      <c r="C26" s="32"/>
      <c r="D26" s="32"/>
      <c r="E26" s="32"/>
      <c r="F26" s="32"/>
      <c r="G26" s="45"/>
      <c r="H26" s="45"/>
      <c r="I26" s="45"/>
      <c r="J26" s="45"/>
      <c r="K26" s="45"/>
      <c r="L26" s="45"/>
      <c r="M26" s="45"/>
      <c r="N26" s="45"/>
      <c r="O26" s="45"/>
    </row>
    <row r="27" spans="1:15" x14ac:dyDescent="0.25">
      <c r="A27" s="32"/>
      <c r="B27" s="32"/>
      <c r="C27" s="32"/>
      <c r="D27" s="32"/>
      <c r="E27" s="32"/>
      <c r="F27" s="32"/>
      <c r="G27" s="45"/>
      <c r="H27" s="45"/>
      <c r="I27" s="45"/>
      <c r="J27" s="45"/>
      <c r="K27" s="45"/>
      <c r="L27" s="45"/>
      <c r="M27" s="45"/>
      <c r="N27" s="45"/>
      <c r="O27" s="45"/>
    </row>
    <row r="28" spans="1:15" x14ac:dyDescent="0.25">
      <c r="A28" s="32"/>
      <c r="B28" s="32"/>
      <c r="C28" s="32"/>
      <c r="D28" s="32"/>
      <c r="E28" s="32"/>
      <c r="F28" s="32"/>
      <c r="G28" s="45"/>
      <c r="H28" s="45"/>
      <c r="J28" s="45"/>
      <c r="K28" s="45"/>
      <c r="L28" s="45"/>
      <c r="M28" s="45"/>
      <c r="N28" s="45"/>
      <c r="O28" s="45"/>
    </row>
    <row r="29" spans="1:15" x14ac:dyDescent="0.25">
      <c r="A29" s="32"/>
      <c r="B29" s="32"/>
      <c r="C29" s="32"/>
      <c r="D29" s="32"/>
      <c r="E29" s="32"/>
      <c r="F29" s="32"/>
      <c r="G29" s="45"/>
      <c r="H29" s="45"/>
      <c r="I29" s="45"/>
      <c r="J29" s="45"/>
      <c r="K29" s="45"/>
      <c r="L29" s="45"/>
      <c r="M29" s="45"/>
      <c r="N29" s="45"/>
      <c r="O29" s="45"/>
    </row>
    <row r="30" spans="1:15" x14ac:dyDescent="0.25">
      <c r="A30" s="32"/>
      <c r="B30" s="32"/>
      <c r="C30" s="32"/>
      <c r="D30" s="32"/>
      <c r="E30" s="32"/>
      <c r="F30" s="32"/>
      <c r="G30" s="33"/>
      <c r="H30" s="33"/>
      <c r="I30" s="33"/>
      <c r="J30" s="33"/>
      <c r="K30" s="33"/>
      <c r="L30" s="33"/>
      <c r="M30" s="33"/>
      <c r="N30" s="33"/>
      <c r="O30" s="33"/>
    </row>
    <row r="31" spans="1:15" x14ac:dyDescent="0.25">
      <c r="A31" s="32"/>
      <c r="B31" s="32"/>
      <c r="C31" s="32"/>
      <c r="D31" s="32"/>
      <c r="E31" s="32"/>
      <c r="F31" s="33"/>
      <c r="G31" s="33"/>
      <c r="H31" s="33"/>
      <c r="I31" s="33"/>
      <c r="J31" s="33"/>
      <c r="K31" s="33"/>
      <c r="L31" s="33"/>
      <c r="M31" s="33"/>
      <c r="N31" s="33"/>
      <c r="O31" s="33"/>
    </row>
    <row r="32" spans="1:15" x14ac:dyDescent="0.25">
      <c r="A32" s="33"/>
      <c r="B32" s="33"/>
      <c r="C32" s="33"/>
      <c r="D32" s="33"/>
      <c r="E32" s="33"/>
      <c r="F32" s="33"/>
    </row>
    <row r="33" spans="1:5" x14ac:dyDescent="0.25">
      <c r="A33" s="33"/>
      <c r="B33" s="33"/>
      <c r="C33" s="33"/>
      <c r="D33" s="33"/>
      <c r="E33" s="33"/>
    </row>
    <row r="35" spans="1:5" ht="30" x14ac:dyDescent="0.6">
      <c r="A35" s="17"/>
    </row>
    <row r="36" spans="1:5" ht="25" x14ac:dyDescent="0.5">
      <c r="A36" s="19"/>
    </row>
  </sheetData>
  <phoneticPr fontId="15" type="noConversion"/>
  <pageMargins left="0.7" right="0.7" top="0.75" bottom="0.75" header="0.3" footer="0.3"/>
  <pageSetup paperSize="9"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A8ED0E38A028418340E91662434CBF" ma:contentTypeVersion="13" ma:contentTypeDescription="Crea un document nou" ma:contentTypeScope="" ma:versionID="104ee83ce6caaae39aa3bfb8b7938fcd">
  <xsd:schema xmlns:xsd="http://www.w3.org/2001/XMLSchema" xmlns:xs="http://www.w3.org/2001/XMLSchema" xmlns:p="http://schemas.microsoft.com/office/2006/metadata/properties" xmlns:ns2="3d3acbc5-d702-4e9c-a6f5-ee4ab0dd9f65" xmlns:ns3="51425f73-cb78-4636-ba1c-973de5c602be" targetNamespace="http://schemas.microsoft.com/office/2006/metadata/properties" ma:root="true" ma:fieldsID="58900f9830a6df7b3ffdec83607a372b" ns2:_="" ns3:_="">
    <xsd:import namespace="3d3acbc5-d702-4e9c-a6f5-ee4ab0dd9f65"/>
    <xsd:import namespace="51425f73-cb78-4636-ba1c-973de5c602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acbc5-d702-4e9c-a6f5-ee4ab0dd9f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1425f73-cb78-4636-ba1c-973de5c602be" elementFormDefault="qualified">
    <xsd:import namespace="http://schemas.microsoft.com/office/2006/documentManagement/types"/>
    <xsd:import namespace="http://schemas.microsoft.com/office/infopath/2007/PartnerControls"/>
    <xsd:element name="SharedWithUsers" ma:index="15"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1425f73-cb78-4636-ba1c-973de5c602be">
      <UserInfo>
        <DisplayName/>
        <AccountId xsi:nil="true"/>
        <AccountType/>
      </UserInfo>
    </SharedWithUsers>
    <MediaLengthInSeconds xmlns="3d3acbc5-d702-4e9c-a6f5-ee4ab0dd9f65" xsi:nil="true"/>
  </documentManagement>
</p:properties>
</file>

<file path=customXml/itemProps1.xml><?xml version="1.0" encoding="utf-8"?>
<ds:datastoreItem xmlns:ds="http://schemas.openxmlformats.org/officeDocument/2006/customXml" ds:itemID="{C4AD3DD8-C525-4E41-9250-CD01C18FD2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acbc5-d702-4e9c-a6f5-ee4ab0dd9f65"/>
    <ds:schemaRef ds:uri="51425f73-cb78-4636-ba1c-973de5c602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AD7197-3814-4BEC-B6C0-7ECAE39B4056}">
  <ds:schemaRefs>
    <ds:schemaRef ds:uri="http://schemas.microsoft.com/sharepoint/v3/contenttype/forms"/>
  </ds:schemaRefs>
</ds:datastoreItem>
</file>

<file path=customXml/itemProps3.xml><?xml version="1.0" encoding="utf-8"?>
<ds:datastoreItem xmlns:ds="http://schemas.openxmlformats.org/officeDocument/2006/customXml" ds:itemID="{350D9C7B-C136-4A5A-A169-36E00940EF79}">
  <ds:schemaRefs>
    <ds:schemaRef ds:uri="http://purl.org/dc/terms/"/>
    <ds:schemaRef ds:uri="http://schemas.openxmlformats.org/package/2006/metadata/core-properties"/>
    <ds:schemaRef ds:uri="http://purl.org/dc/dcmitype/"/>
    <ds:schemaRef ds:uri="http://schemas.microsoft.com/office/infopath/2007/PartnerControls"/>
    <ds:schemaRef ds:uri="3d3acbc5-d702-4e9c-a6f5-ee4ab0dd9f65"/>
    <ds:schemaRef ds:uri="http://purl.org/dc/elements/1.1/"/>
    <ds:schemaRef ds:uri="http://schemas.microsoft.com/office/2006/metadata/properties"/>
    <ds:schemaRef ds:uri="http://schemas.microsoft.com/office/2006/documentManagement/types"/>
    <ds:schemaRef ds:uri="51425f73-cb78-4636-ba1c-973de5c602b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1</vt:i4>
      </vt:variant>
    </vt:vector>
  </HeadingPairs>
  <TitlesOfParts>
    <vt:vector size="5" baseType="lpstr">
      <vt:lpstr>Agenda Pública amb grups d'inte</vt:lpstr>
      <vt:lpstr>Obsequis</vt:lpstr>
      <vt:lpstr>Viatges a l'estranger</vt:lpstr>
      <vt:lpstr>Altres viatges </vt:lpstr>
      <vt:lpstr>'Agenda Pública amb grups d''inte'!Àrea_d'impressió</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per a estadístiques del Departament de Justícia</dc:title>
  <dc:subject/>
  <dc:creator>Generalitat de Catalunya. Departament de Justícia</dc:creator>
  <cp:keywords>model, plantilla, índex, estadístiques</cp:keywords>
  <dc:description/>
  <cp:lastModifiedBy>Maite Puigdollers Casamitjana</cp:lastModifiedBy>
  <cp:revision/>
  <dcterms:created xsi:type="dcterms:W3CDTF">2007-07-02T09:45:57Z</dcterms:created>
  <dcterms:modified xsi:type="dcterms:W3CDTF">2021-12-17T10:44:08Z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0x0101009DA8ED0E38A028418340E91662434CBF</vt:lpwstr>
  </property>
  <property fmtid="{D5CDD505-2E9C-101B-9397-08002B2CF9AE}" pid="3" name="ComplianceAssetId">
    <vt:lpwstr/>
  </property>
  <property fmtid="{D5CDD505-2E9C-101B-9397-08002B2CF9AE}" pid="4" name="_ExtendedDescription">
    <vt:lpwstr/>
  </property>
</Properties>
</file>